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liveudenaredu-my.sharepoint.com/personal/buchelli95_udenar_edu_co/Documents/INFORMACIÓN 2025/2. DANIEL ESTRELLA/14. ADECUACIONES LICEO/"/>
    </mc:Choice>
  </mc:AlternateContent>
  <xr:revisionPtr revIDLastSave="5" documentId="8_{9892C306-E2FF-4046-8703-60F94E548135}" xr6:coauthVersionLast="47" xr6:coauthVersionMax="47" xr10:uidLastSave="{33DAF16C-525C-40E6-A59B-15AB9BA2AF40}"/>
  <bookViews>
    <workbookView xWindow="-120" yWindow="-120" windowWidth="29040" windowHeight="15720" xr2:uid="{00000000-000D-0000-FFFF-FFFF00000000}"/>
  </bookViews>
  <sheets>
    <sheet name="FORMATO" sheetId="1" r:id="rId1"/>
    <sheet name="Hoja2" sheetId="2" r:id="rId2"/>
  </sheets>
  <externalReferences>
    <externalReference r:id="rId3"/>
  </externalReferences>
  <definedNames>
    <definedName name="_xlnm.Print_Area" localSheetId="0">FORMATO!$A$1:$H$97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7" i="1" l="1"/>
  <c r="G68" i="1"/>
  <c r="G66" i="1"/>
  <c r="G21" i="1"/>
  <c r="G54" i="1"/>
  <c r="G55" i="1" s="1"/>
  <c r="G22" i="1"/>
  <c r="G23" i="1"/>
  <c r="G24" i="1"/>
  <c r="G25" i="1"/>
  <c r="G26" i="1"/>
  <c r="G27" i="1"/>
  <c r="G28" i="1"/>
  <c r="G31" i="1"/>
  <c r="G32" i="1"/>
  <c r="G33" i="1"/>
  <c r="G34" i="1"/>
  <c r="F68" i="1"/>
  <c r="F67" i="1"/>
  <c r="F66" i="1"/>
  <c r="G58" i="1"/>
  <c r="G57" i="1"/>
  <c r="G51" i="1"/>
  <c r="G50" i="1"/>
  <c r="G49" i="1"/>
  <c r="G48" i="1"/>
  <c r="G47" i="1"/>
  <c r="G46" i="1"/>
  <c r="G43" i="1"/>
  <c r="G44" i="1" s="1"/>
  <c r="G40" i="1"/>
  <c r="G39" i="1"/>
  <c r="G38" i="1"/>
  <c r="G37" i="1"/>
  <c r="G35" i="1" l="1"/>
  <c r="G41" i="1"/>
  <c r="G69" i="1"/>
  <c r="G29" i="1"/>
  <c r="G59" i="1"/>
  <c r="G52" i="1"/>
  <c r="G62" i="1" l="1"/>
  <c r="G70" i="1"/>
  <c r="G74" i="1" l="1"/>
</calcChain>
</file>

<file path=xl/sharedStrings.xml><?xml version="1.0" encoding="utf-8"?>
<sst xmlns="http://schemas.openxmlformats.org/spreadsheetml/2006/main" count="131" uniqueCount="91">
  <si>
    <t>SECCIÓN IV</t>
  </si>
  <si>
    <t>FORMATO DE OFERTA ECONOMICA</t>
  </si>
  <si>
    <t xml:space="preserve">Señores
</t>
  </si>
  <si>
    <t>UNIVERSIDAD DE NARIÑO</t>
  </si>
  <si>
    <t xml:space="preserve">CIUDADELA UNIVERSITARIA TOROBAJO
</t>
  </si>
  <si>
    <t>PASTO-NARIÑO</t>
  </si>
  <si>
    <t>Estimados señores</t>
  </si>
  <si>
    <t>Código</t>
  </si>
  <si>
    <t>Actividad</t>
  </si>
  <si>
    <t>Unidad</t>
  </si>
  <si>
    <t>Cantidad</t>
  </si>
  <si>
    <t>Valor Unitario</t>
  </si>
  <si>
    <t>Valor Parcial</t>
  </si>
  <si>
    <t>M2</t>
  </si>
  <si>
    <t>ML</t>
  </si>
  <si>
    <t>M3</t>
  </si>
  <si>
    <t/>
  </si>
  <si>
    <t>Subtotal Capitulo:</t>
  </si>
  <si>
    <t>Total Costo Directo</t>
  </si>
  <si>
    <t>COSTOS INDIRECTOS EN PORCENTAJE</t>
  </si>
  <si>
    <t>Costo Indirecto Porcentaje</t>
  </si>
  <si>
    <t>%</t>
  </si>
  <si>
    <t>01</t>
  </si>
  <si>
    <t>Administraciòn</t>
  </si>
  <si>
    <t>02</t>
  </si>
  <si>
    <t>Utilidad</t>
  </si>
  <si>
    <t>03</t>
  </si>
  <si>
    <t>Imprevistos</t>
  </si>
  <si>
    <t>04</t>
  </si>
  <si>
    <t>IVA SOBRE LA UTILIDAD</t>
  </si>
  <si>
    <t>Total Costo Indirecto Porcentaje</t>
  </si>
  <si>
    <t>COSTOS TOTAL OBRA</t>
  </si>
  <si>
    <t xml:space="preserve">Certificamos que:
</t>
  </si>
  <si>
    <t>No presentamos ningún conflicto de interés.</t>
  </si>
  <si>
    <t>1La oferta debe presentarse en Pesos Colombianos, moneda que también será utilizada para el pago de los servicios. Se debe indicar el precio total de la oferta en palabras y en cifras, incluyendo todos los impuestos, derechos y demás gravámenes de ley.</t>
  </si>
  <si>
    <t xml:space="preserve">FIRMA: </t>
  </si>
  <si>
    <t>ASEO GENERAL</t>
  </si>
  <si>
    <t>UND</t>
  </si>
  <si>
    <t xml:space="preserve"> M2</t>
  </si>
  <si>
    <r>
      <rPr>
        <b/>
        <sz val="10"/>
        <color theme="1"/>
        <rFont val="Arial"/>
        <family val="2"/>
      </rPr>
      <t xml:space="preserve">NOTA 3: </t>
    </r>
    <r>
      <rPr>
        <sz val="10"/>
        <color theme="1"/>
        <rFont val="Arial"/>
        <family val="2"/>
      </rPr>
      <t>El porcentaje del AUI no puede superar el 30,00 %, asi mismo, no se podra ofertar imprevistos del 0%, so pena de rechazo de la oferta.</t>
    </r>
  </si>
  <si>
    <r>
      <rPr>
        <b/>
        <sz val="10"/>
        <color theme="1"/>
        <rFont val="Arial"/>
        <family val="2"/>
      </rPr>
      <t>NOTA 2:</t>
    </r>
    <r>
      <rPr>
        <sz val="10"/>
        <color theme="1"/>
        <rFont val="Arial"/>
        <family val="2"/>
      </rPr>
      <t xml:space="preserve"> Los valores aquí consignados se tomaran con dos decimales</t>
    </r>
  </si>
  <si>
    <t>Los gastos que genere la ejecución de la obra correrán a cuenta del Contratista, y se realizaran en el municipio de Pasto.</t>
  </si>
  <si>
    <t xml:space="preserve">NOMBRE REPRESENTANTE LEGAL: </t>
  </si>
  <si>
    <t xml:space="preserve">CEDULA: </t>
  </si>
  <si>
    <t xml:space="preserve">NOMBRE CONSORCIO: </t>
  </si>
  <si>
    <t xml:space="preserve">DIRECCION: </t>
  </si>
  <si>
    <t xml:space="preserve">TELEFONO: </t>
  </si>
  <si>
    <t>PRESUPUESTO GENERAL</t>
  </si>
  <si>
    <t>OBRAS PRELIMINARES</t>
  </si>
  <si>
    <t>1.1</t>
  </si>
  <si>
    <t>LOCALIZACIÓN Y REPLANTEO</t>
  </si>
  <si>
    <t>DESMONTAJE DE CIELO RASO EN MADERA, DRYWALL, PVC. (INCLUYE RETIRO HASTA CUARTO DE ACOPIO DE RESIDUOS)</t>
  </si>
  <si>
    <t>IMPERMEABILIZACION DE MUROS (INCLUYE RETIRO DEL MATERIAL EN MAL ESTADO, SUMINISTRO DE HIPOCLORITO, ESTUCO CON IMPERMEABILIZANTE, LIJA Y PINTURA)</t>
  </si>
  <si>
    <t>DEMOLICIÓN DE ENCHAPE. (INCLUYE RETIRO HASTA CUARTO DE ACOPIO DE RESIDUOS)</t>
  </si>
  <si>
    <t>DESMONTE Y DESALOJO DE TEJA EN FIBROCEMENTO, CABALLETES Y FLANCHES DE CUBIERTA EXISTENTE</t>
  </si>
  <si>
    <t>DEMOLICIÓN DE ENCHAPE DE GUARDAESCOBA  (INCLUYE RETIRO HASTA CUARTO DE ACOPIO DE RESIDUOS)</t>
  </si>
  <si>
    <t xml:space="preserve">ML </t>
  </si>
  <si>
    <t>RETIRO Y DISPOSICION DE MATERIAL SOBRANTE (A ESCOMBRERA CERTIFICADA)</t>
  </si>
  <si>
    <t>MAMPOSTERIA Y PINTURAS</t>
  </si>
  <si>
    <t>TRATAMIENTO DE RESANE E IMPERMEABILIZACIÓN DE MUROS PARA TRATAMIENTO DE HUMEDADES POR FILTRACIÓN DE AGUA - INCLUYE RETIRO DEL MATERIAL EN MAL ESTADO, SUMINISTRO DE HIPOCLORITO, APLICACIÓN DE ACRONAL, IMPERMEABILIZANTE CEMENTICIO Y ESTUCO DE RELLENO</t>
  </si>
  <si>
    <t xml:space="preserve">PINTURA VINILO TIPO 1 (3 MANOS) COLOR SEGÚN EL DISEÑO (INCLUYE FILOS Y DILATACIONES)   </t>
  </si>
  <si>
    <t>PINTURA VINILO PARA EXTERIOR (3 MANOS) PARA FACHADA (Hmax 12m)</t>
  </si>
  <si>
    <t>PAÑETE AFINADO IMPERMEABILIZADO PARA CUBIERTA, INCLUYE RETIRO DE PAÑETE EXISTENTE Y ADITIVO ADHERENTE CONCRETO FRESCO CON CONCRETO ENDURECIDO (espesor máx. 0.05 m)</t>
  </si>
  <si>
    <t>CUBIERTAS Y CARPINTERIA</t>
  </si>
  <si>
    <t xml:space="preserve">SUMINISTRO E INSTALACIÓN DE TEJA UPVC, INCLUYE TORNILLOS DE ANCLAJE </t>
  </si>
  <si>
    <t>IMPERMEABILIZACIÓN DE VIGA CANAL EN CONCRETO CON IMPERMEABILIZANTE ACRÍLICO ANCHO MÁXIMO 0.80M.</t>
  </si>
  <si>
    <t>LIMPIEZA Y MANTENIMIENTO DE CANALES PLUVIALES EN CUBIERTA</t>
  </si>
  <si>
    <t>PINTURA DE ESTRUCTURA METÁLICA CURVA PARA SALIDA DE COLEGIO, INCLUYE LIMPIEZA Y ACONDICIONAMIENTO DE SUPERFICIE</t>
  </si>
  <si>
    <t>CIELO RASO</t>
  </si>
  <si>
    <t>SUMINISTRO E INSTALACIÓN CIELO RASO EN FIBROCEMENTO DE 6MM INCLUYE ESTRUCTURA.</t>
  </si>
  <si>
    <t>PISOS Y ENCHAPES</t>
  </si>
  <si>
    <t xml:space="preserve">GUARDA ESCOBAS EN CERÁMICA ANCHO MÁX. 10 CM   </t>
  </si>
  <si>
    <t xml:space="preserve"> ML</t>
  </si>
  <si>
    <t>ENCHAPE PISO CERAMICA TRAFICO 5 ANTIDESLIZANTE FORMATO 60 CM X 60 CM COLOR SEGÚN DISEÑO</t>
  </si>
  <si>
    <t xml:space="preserve">SUMINISTRO E INSTALACION DE PISO VINILICO SEGÚN DISEÑO  1220X225 DE 5,2MM APROX.  TRAFICO COMERCIAL   </t>
  </si>
  <si>
    <t>SUMINISTRO E INSTALACION DE GUARDAESCOBAS MADERA FORRADO TEXTURA/COLOR SEGÚN DISEÑO DE 8CM X244X12MM APROX.</t>
  </si>
  <si>
    <t>SUMINISTRO E INSTALACIÓN DE PISO EN PORCELANATO</t>
  </si>
  <si>
    <t>SUMINISTRO E INSTALACION DE ENCHAPE PARA MUROS FORMATO 30X60 CM COLOR SEGÚN DISEÑO</t>
  </si>
  <si>
    <t>COMPONENTE ELECTRICO</t>
  </si>
  <si>
    <t>SUMINISTRO E INSTALACIÓN ILUMINACION  LED 40W DE INCRUSTAR  LUZ FRIA 60X60 CM CUADRADA O SIMILAR (INCLUYE FIJACIÓN)</t>
  </si>
  <si>
    <t>und</t>
  </si>
  <si>
    <t>COMPONENTE HIDRAHULICO</t>
  </si>
  <si>
    <t>7.1</t>
  </si>
  <si>
    <t>SUMINISTRO E INSTALACIÓN DE RED HIDRAULICA EN PVC 2" (INCLUYE REGATEO Y RESANE  DE MUROS)</t>
  </si>
  <si>
    <t>7.2</t>
  </si>
  <si>
    <t>SUMINISTRO E INSTALACION DE VALVULA DE REGISTRO DE 2" INCLUYE ACCESORIOS</t>
  </si>
  <si>
    <t>PLAN DE MANEJO AMBIENTAL</t>
  </si>
  <si>
    <r>
      <t xml:space="preserve">El monto total de nuestra Oferta asciende a XXXXXXXXXXXXXXXXXXXXXXXXXXXXXXXXXXXXXXXXXXXXXXXXXXXXXXXXXXXXXXXXXXXXXX. Esta Oferta será obligatoria para el </t>
    </r>
    <r>
      <rPr>
        <sz val="10"/>
        <color rgb="FFFF0000"/>
        <rFont val="Arial"/>
        <family val="2"/>
      </rPr>
      <t>OFERENTE</t>
    </r>
    <r>
      <rPr>
        <sz val="10"/>
        <color theme="1"/>
        <rFont val="Arial"/>
        <family val="2"/>
      </rPr>
      <t xml:space="preserve"> hasta cuarenta y cinco (45) días hábiles contados a partir de la fecha límite de presentación de cotizaciones.</t>
    </r>
  </si>
  <si>
    <t>Asunto: N° de Solicitud: 010-2025</t>
  </si>
  <si>
    <t xml:space="preserve">Luego de examinar los requisitos de la solicitud de oferta, para la contratación de “CONTRATAR LAS OBRAS DE ADECUACIONES GENERALES EN LAS SEDE TOROBAJO Y LICEO DE BACHILLERATO DE LA UNIVERSIDAD DE NARIÑO”.  Presento oferta, de acuerdo con las especificaciones, términos y condiciones de la solicitud, de la siguiente manera: </t>
  </si>
  <si>
    <r>
      <rPr>
        <b/>
        <sz val="10"/>
        <color theme="1"/>
        <rFont val="Arial"/>
        <family val="2"/>
      </rPr>
      <t>NOTA 1:</t>
    </r>
    <r>
      <rPr>
        <sz val="10"/>
        <color theme="1"/>
        <rFont val="Arial"/>
        <family val="2"/>
      </rPr>
      <t xml:space="preserve"> Sólo se deben diligenciar las casillas “VALOR UNITARIO, VALOR PARCIAL, TOTAL COSTO DIRECTO, COSTOS INDIRECTOS, ADMINISTRACIÓN, UTILIDAD, IMPREVISTOS, IVA SOBRE LA UTILIDAD, COSTO TOTAL OBRA".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</si>
</sst>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&quot;$&quot;#,##0"/>
    <numFmt numFmtId="165" formatCode="_(&quot;$&quot;\ * #,##0.00_);_(&quot;$&quot;\ * \(#,##0.00\);_(&quot;$&quot;\ * &quot;-&quot;??_);_(@_)"/>
    <numFmt numFmtId="166" formatCode="_-&quot;$&quot;* #,##0_-;\-&quot;$&quot;* #,##0_-;_-&quot;$&quot;* &quot;-&quot;_-;_-@_-"/>
    <numFmt numFmtId="167" formatCode="_(&quot;$&quot;* #,##0.00_);_(&quot;$&quot;* \(#,##0.00\);_(&quot;$&quot;* &quot;-&quot;??_);_(@_)"/>
    <numFmt numFmtId="168" formatCode="_-&quot;$&quot;* #,##0.00_-;\-&quot;$&quot;* #,##0.00_-;_-&quot;$&quot;* &quot;-&quot;??_-;_-@_-"/>
    <numFmt numFmtId="169" formatCode="_-&quot;$&quot;\ * #,##0_-;\-&quot;$&quot;\ * #,##0_-;_-&quot;$&quot;\ * &quot;-&quot;??_-;_-@_-"/>
    <numFmt numFmtId="170" formatCode="_ * #,##0.00_ ;_ * \-#,##0.00_ ;_ * &quot;-&quot;??_ ;_ @_ "/>
    <numFmt numFmtId="171" formatCode="[$$-500A]#,##0.00"/>
    <numFmt numFmtId="172" formatCode="0.0"/>
    <numFmt numFmtId="173" formatCode="&quot;$&quot;\ #,###.00"/>
    <numFmt numFmtId="174" formatCode="&quot;$&quot;#,##0.00"/>
    <numFmt numFmtId="175" formatCode="_-[$$-240A]\ * #,##0.00_-;\-[$$-240A]\ * #,##0.00_-;_-[$$-240A]\ * &quot;-&quot;??_-;_-@_-"/>
    <numFmt numFmtId="176" formatCode="&quot;$&quot;\ #,##0.00"/>
  </numFmts>
  <fonts count="2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sz val="10.5"/>
      <color rgb="FF000000"/>
      <name val="Calibri"/>
    </font>
    <font>
      <sz val="9.75"/>
      <color rgb="FF000000"/>
      <name val="Calibri"/>
      <family val="2"/>
    </font>
    <font>
      <sz val="10.5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NTURY G"/>
    </font>
    <font>
      <b/>
      <sz val="10"/>
      <color indexed="8"/>
      <name val="Century Gothic"/>
      <family val="2"/>
    </font>
    <font>
      <i/>
      <sz val="10"/>
      <color theme="1"/>
      <name val="Arial"/>
      <family val="2"/>
    </font>
    <font>
      <sz val="10"/>
      <color rgb="FFFF0000"/>
      <name val="Arial"/>
      <family val="2"/>
    </font>
    <font>
      <sz val="10.5"/>
      <name val="Calibri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.5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737980"/>
        <bgColor rgb="FFFFFFFF"/>
      </patternFill>
    </fill>
    <fill>
      <patternFill patternType="solid">
        <fgColor theme="8" tint="0.7999816888943144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D8DADB"/>
        <bgColor rgb="FFFFFFFF"/>
      </patternFill>
    </fill>
    <fill>
      <patternFill patternType="solid">
        <fgColor theme="4" tint="-0.249977111117893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7">
    <xf numFmtId="0" fontId="0" fillId="0" borderId="0"/>
    <xf numFmtId="0" fontId="3" fillId="0" borderId="0"/>
    <xf numFmtId="0" fontId="4" fillId="0" borderId="0"/>
    <xf numFmtId="0" fontId="6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166" fontId="4" fillId="0" borderId="0" applyFont="0" applyFill="0" applyBorder="0" applyAlignment="0" applyProtection="0"/>
    <xf numFmtId="0" fontId="6" fillId="0" borderId="0"/>
    <xf numFmtId="0" fontId="4" fillId="0" borderId="0"/>
    <xf numFmtId="167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7" fillId="0" borderId="0"/>
    <xf numFmtId="0" fontId="8" fillId="0" borderId="2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0" fillId="0" borderId="0"/>
    <xf numFmtId="0" fontId="6" fillId="0" borderId="0"/>
    <xf numFmtId="0" fontId="4" fillId="0" borderId="0"/>
    <xf numFmtId="9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6" fillId="0" borderId="0"/>
    <xf numFmtId="0" fontId="4" fillId="0" borderId="0"/>
    <xf numFmtId="171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42" fontId="9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4" fillId="0" borderId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6" fillId="0" borderId="0" applyNumberForma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166" fontId="6" fillId="0" borderId="0" applyFont="0" applyFill="0" applyBorder="0" applyAlignment="0" applyProtection="0"/>
    <xf numFmtId="0" fontId="4" fillId="0" borderId="0"/>
    <xf numFmtId="0" fontId="12" fillId="0" borderId="0"/>
    <xf numFmtId="42" fontId="1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2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1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6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vertical="top" wrapText="1"/>
      <protection locked="0"/>
    </xf>
    <xf numFmtId="0" fontId="0" fillId="0" borderId="0" xfId="0" applyAlignment="1">
      <alignment horizontal="left"/>
    </xf>
    <xf numFmtId="0" fontId="15" fillId="2" borderId="3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4" fontId="17" fillId="0" borderId="0" xfId="0" applyNumberFormat="1" applyFont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169" fontId="13" fillId="0" borderId="1" xfId="90" applyNumberFormat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64" fontId="20" fillId="0" borderId="0" xfId="2" applyNumberFormat="1" applyFont="1" applyAlignment="1">
      <alignment horizontal="center" vertical="center" wrapText="1"/>
    </xf>
    <xf numFmtId="0" fontId="17" fillId="0" borderId="0" xfId="0" applyFont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" fontId="17" fillId="0" borderId="0" xfId="0" applyNumberFormat="1" applyFont="1" applyAlignment="1" applyProtection="1">
      <alignment horizontal="center" vertical="center"/>
      <protection locked="0"/>
    </xf>
    <xf numFmtId="0" fontId="18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4" fontId="17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7" fillId="0" borderId="0" xfId="0" applyFont="1" applyAlignment="1" applyProtection="1">
      <alignment horizontal="left" vertical="center" wrapText="1"/>
      <protection locked="0"/>
    </xf>
    <xf numFmtId="0" fontId="17" fillId="0" borderId="0" xfId="0" applyFont="1" applyAlignment="1" applyProtection="1">
      <alignment horizontal="left" vertical="center"/>
      <protection locked="0"/>
    </xf>
    <xf numFmtId="4" fontId="17" fillId="0" borderId="0" xfId="0" applyNumberFormat="1" applyFont="1" applyAlignment="1" applyProtection="1">
      <alignment horizontal="left"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22" fillId="0" borderId="0" xfId="0" applyFont="1" applyAlignment="1" applyProtection="1">
      <alignment horizontal="center" vertical="center" wrapText="1"/>
      <protection locked="0"/>
    </xf>
    <xf numFmtId="4" fontId="2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 applyProtection="1">
      <alignment horizontal="left" vertical="center" wrapText="1"/>
      <protection locked="0"/>
    </xf>
    <xf numFmtId="0" fontId="17" fillId="0" borderId="0" xfId="0" applyFont="1" applyAlignment="1">
      <alignment horizontal="left" vertical="center"/>
    </xf>
    <xf numFmtId="0" fontId="21" fillId="0" borderId="0" xfId="0" applyFont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23" fillId="3" borderId="10" xfId="0" applyFont="1" applyFill="1" applyBorder="1" applyAlignment="1">
      <alignment horizontal="center"/>
    </xf>
    <xf numFmtId="0" fontId="23" fillId="3" borderId="11" xfId="0" applyFont="1" applyFill="1" applyBorder="1" applyAlignment="1">
      <alignment horizontal="center"/>
    </xf>
    <xf numFmtId="0" fontId="23" fillId="3" borderId="12" xfId="0" applyFont="1" applyFill="1" applyBorder="1" applyAlignment="1">
      <alignment horizontal="center"/>
    </xf>
    <xf numFmtId="0" fontId="23" fillId="3" borderId="13" xfId="0" applyFont="1" applyFill="1" applyBorder="1"/>
    <xf numFmtId="0" fontId="14" fillId="0" borderId="3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2" borderId="15" xfId="0" applyFont="1" applyFill="1" applyBorder="1"/>
    <xf numFmtId="0" fontId="15" fillId="2" borderId="16" xfId="0" applyFont="1" applyFill="1" applyBorder="1"/>
    <xf numFmtId="0" fontId="15" fillId="2" borderId="16" xfId="0" applyFont="1" applyFill="1" applyBorder="1" applyAlignment="1">
      <alignment horizontal="center"/>
    </xf>
    <xf numFmtId="172" fontId="24" fillId="0" borderId="7" xfId="4" applyNumberFormat="1" applyFont="1" applyFill="1" applyBorder="1" applyAlignment="1" applyProtection="1">
      <alignment horizontal="center" vertical="center" wrapText="1"/>
    </xf>
    <xf numFmtId="173" fontId="24" fillId="0" borderId="8" xfId="4" applyNumberFormat="1" applyFont="1" applyFill="1" applyBorder="1" applyAlignment="1" applyProtection="1">
      <alignment horizontal="center" vertical="center" wrapText="1"/>
    </xf>
    <xf numFmtId="43" fontId="13" fillId="4" borderId="1" xfId="53" applyFont="1" applyFill="1" applyBorder="1" applyAlignment="1">
      <alignment horizontal="center" vertical="center"/>
    </xf>
    <xf numFmtId="174" fontId="13" fillId="0" borderId="1" xfId="90" applyNumberFormat="1" applyFont="1" applyBorder="1" applyAlignment="1">
      <alignment horizontal="center" vertical="center"/>
    </xf>
    <xf numFmtId="172" fontId="24" fillId="0" borderId="3" xfId="4" applyNumberFormat="1" applyFont="1" applyFill="1" applyBorder="1" applyAlignment="1" applyProtection="1">
      <alignment horizontal="center" vertical="center" wrapText="1"/>
    </xf>
    <xf numFmtId="173" fontId="24" fillId="0" borderId="1" xfId="4" applyNumberFormat="1" applyFont="1" applyFill="1" applyBorder="1" applyAlignment="1" applyProtection="1">
      <alignment horizontal="center" vertical="center" wrapText="1"/>
    </xf>
    <xf numFmtId="174" fontId="13" fillId="0" borderId="1" xfId="90" applyNumberFormat="1" applyFont="1" applyFill="1" applyBorder="1" applyAlignment="1">
      <alignment horizontal="center" vertical="center"/>
    </xf>
    <xf numFmtId="174" fontId="13" fillId="0" borderId="1" xfId="0" applyNumberFormat="1" applyFont="1" applyBorder="1" applyAlignment="1">
      <alignment horizontal="center" vertical="center"/>
    </xf>
    <xf numFmtId="0" fontId="24" fillId="0" borderId="1" xfId="8" applyFont="1" applyBorder="1" applyAlignment="1">
      <alignment horizontal="center" vertical="center"/>
    </xf>
    <xf numFmtId="174" fontId="13" fillId="0" borderId="8" xfId="0" applyNumberFormat="1" applyFont="1" applyBorder="1" applyAlignment="1">
      <alignment horizontal="center" vertical="center"/>
    </xf>
    <xf numFmtId="3" fontId="24" fillId="0" borderId="1" xfId="7" applyNumberFormat="1" applyFont="1" applyBorder="1" applyAlignment="1">
      <alignment horizontal="center" vertical="center" wrapText="1"/>
    </xf>
    <xf numFmtId="174" fontId="13" fillId="0" borderId="18" xfId="90" applyNumberFormat="1" applyFont="1" applyFill="1" applyBorder="1" applyAlignment="1">
      <alignment horizontal="center" vertical="center"/>
    </xf>
    <xf numFmtId="0" fontId="13" fillId="5" borderId="3" xfId="0" applyFont="1" applyFill="1" applyBorder="1"/>
    <xf numFmtId="0" fontId="13" fillId="5" borderId="1" xfId="0" applyFont="1" applyFill="1" applyBorder="1"/>
    <xf numFmtId="0" fontId="13" fillId="5" borderId="1" xfId="0" applyFont="1" applyFill="1" applyBorder="1" applyAlignment="1">
      <alignment horizontal="center"/>
    </xf>
    <xf numFmtId="43" fontId="13" fillId="5" borderId="1" xfId="53" applyFont="1" applyFill="1" applyBorder="1" applyAlignment="1">
      <alignment horizontal="center"/>
    </xf>
    <xf numFmtId="169" fontId="13" fillId="5" borderId="1" xfId="90" applyNumberFormat="1" applyFont="1" applyFill="1" applyBorder="1" applyAlignment="1">
      <alignment horizontal="right"/>
    </xf>
    <xf numFmtId="2" fontId="24" fillId="4" borderId="3" xfId="4" applyNumberFormat="1" applyFont="1" applyFill="1" applyBorder="1" applyAlignment="1" applyProtection="1">
      <alignment horizontal="center" vertical="center" wrapText="1"/>
    </xf>
    <xf numFmtId="3" fontId="24" fillId="0" borderId="15" xfId="7" applyNumberFormat="1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/>
    </xf>
    <xf numFmtId="2" fontId="24" fillId="0" borderId="3" xfId="4" applyNumberFormat="1" applyFont="1" applyFill="1" applyBorder="1" applyAlignment="1" applyProtection="1">
      <alignment horizontal="center" vertical="center" wrapText="1"/>
    </xf>
    <xf numFmtId="2" fontId="24" fillId="0" borderId="7" xfId="4" applyNumberFormat="1" applyFont="1" applyFill="1" applyBorder="1" applyAlignment="1" applyProtection="1">
      <alignment horizontal="center" vertical="center" wrapText="1"/>
    </xf>
    <xf numFmtId="0" fontId="13" fillId="5" borderId="7" xfId="0" applyFont="1" applyFill="1" applyBorder="1"/>
    <xf numFmtId="0" fontId="13" fillId="5" borderId="8" xfId="0" applyFont="1" applyFill="1" applyBorder="1"/>
    <xf numFmtId="0" fontId="13" fillId="5" borderId="8" xfId="0" applyFont="1" applyFill="1" applyBorder="1" applyAlignment="1">
      <alignment horizontal="center"/>
    </xf>
    <xf numFmtId="43" fontId="13" fillId="5" borderId="8" xfId="53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2" fontId="10" fillId="0" borderId="3" xfId="4" applyNumberFormat="1" applyFont="1" applyFill="1" applyBorder="1" applyAlignment="1" applyProtection="1">
      <alignment horizontal="center" vertical="center" wrapText="1"/>
    </xf>
    <xf numFmtId="2" fontId="17" fillId="0" borderId="1" xfId="0" applyNumberFormat="1" applyFont="1" applyBorder="1" applyAlignment="1">
      <alignment horizontal="center" vertical="center"/>
    </xf>
    <xf numFmtId="0" fontId="24" fillId="0" borderId="15" xfId="8" applyFont="1" applyBorder="1" applyAlignment="1">
      <alignment horizontal="center" vertical="center"/>
    </xf>
    <xf numFmtId="2" fontId="10" fillId="0" borderId="20" xfId="4" applyNumberFormat="1" applyFont="1" applyFill="1" applyBorder="1" applyAlignment="1" applyProtection="1">
      <alignment horizontal="center" vertical="center" wrapText="1"/>
    </xf>
    <xf numFmtId="0" fontId="24" fillId="0" borderId="21" xfId="8" applyFont="1" applyBorder="1" applyAlignment="1">
      <alignment horizontal="center" vertical="center"/>
    </xf>
    <xf numFmtId="0" fontId="13" fillId="5" borderId="20" xfId="0" applyFont="1" applyFill="1" applyBorder="1"/>
    <xf numFmtId="0" fontId="13" fillId="5" borderId="21" xfId="0" applyFont="1" applyFill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5" fillId="2" borderId="1" xfId="0" applyFont="1" applyFill="1" applyBorder="1"/>
    <xf numFmtId="0" fontId="15" fillId="2" borderId="1" xfId="0" applyFont="1" applyFill="1" applyBorder="1" applyAlignment="1">
      <alignment horizontal="center"/>
    </xf>
    <xf numFmtId="2" fontId="25" fillId="0" borderId="1" xfId="2" quotePrefix="1" applyNumberFormat="1" applyFont="1" applyBorder="1" applyAlignment="1">
      <alignment horizontal="center" vertical="center" wrapText="1"/>
    </xf>
    <xf numFmtId="175" fontId="24" fillId="0" borderId="1" xfId="6" applyNumberFormat="1" applyFont="1" applyFill="1" applyBorder="1" applyAlignment="1" applyProtection="1">
      <alignment horizontal="center" vertical="center" wrapText="1"/>
    </xf>
    <xf numFmtId="169" fontId="13" fillId="5" borderId="8" xfId="90" applyNumberFormat="1" applyFont="1" applyFill="1" applyBorder="1" applyAlignment="1">
      <alignment horizontal="right"/>
    </xf>
    <xf numFmtId="172" fontId="10" fillId="0" borderId="3" xfId="4" applyNumberFormat="1" applyFont="1" applyFill="1" applyBorder="1" applyAlignment="1" applyProtection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2" fontId="13" fillId="0" borderId="22" xfId="0" applyNumberFormat="1" applyFont="1" applyBorder="1" applyAlignment="1">
      <alignment horizontal="center" vertical="center"/>
    </xf>
    <xf numFmtId="169" fontId="13" fillId="0" borderId="8" xfId="90" applyNumberFormat="1" applyFont="1" applyFill="1" applyBorder="1" applyAlignment="1">
      <alignment horizontal="center" vertical="center"/>
    </xf>
    <xf numFmtId="2" fontId="13" fillId="0" borderId="3" xfId="0" applyNumberFormat="1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2" fontId="13" fillId="0" borderId="8" xfId="0" applyNumberFormat="1" applyFont="1" applyBorder="1" applyAlignment="1">
      <alignment horizontal="center" vertical="center"/>
    </xf>
    <xf numFmtId="176" fontId="13" fillId="0" borderId="8" xfId="0" applyNumberFormat="1" applyFont="1" applyBorder="1" applyAlignment="1">
      <alignment horizontal="center" vertical="center"/>
    </xf>
    <xf numFmtId="0" fontId="13" fillId="0" borderId="3" xfId="0" applyFont="1" applyBorder="1"/>
    <xf numFmtId="0" fontId="13" fillId="0" borderId="15" xfId="0" applyFont="1" applyBorder="1"/>
    <xf numFmtId="0" fontId="13" fillId="0" borderId="16" xfId="0" applyFont="1" applyBorder="1" applyAlignment="1">
      <alignment horizontal="center"/>
    </xf>
    <xf numFmtId="0" fontId="13" fillId="0" borderId="16" xfId="0" applyFont="1" applyBorder="1"/>
    <xf numFmtId="0" fontId="15" fillId="2" borderId="3" xfId="0" applyFont="1" applyFill="1" applyBorder="1"/>
    <xf numFmtId="0" fontId="15" fillId="2" borderId="15" xfId="0" applyFont="1" applyFill="1" applyBorder="1"/>
    <xf numFmtId="0" fontId="15" fillId="2" borderId="16" xfId="0" applyFont="1" applyFill="1" applyBorder="1"/>
    <xf numFmtId="0" fontId="15" fillId="2" borderId="21" xfId="0" applyFont="1" applyFill="1" applyBorder="1"/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0" fontId="14" fillId="0" borderId="15" xfId="0" applyFont="1" applyBorder="1" applyAlignment="1">
      <alignment horizontal="left"/>
    </xf>
    <xf numFmtId="0" fontId="14" fillId="0" borderId="16" xfId="0" applyFont="1" applyBorder="1" applyAlignment="1">
      <alignment horizontal="left"/>
    </xf>
    <xf numFmtId="0" fontId="14" fillId="0" borderId="21" xfId="0" applyFont="1" applyBorder="1" applyAlignment="1">
      <alignment horizontal="left"/>
    </xf>
    <xf numFmtId="0" fontId="13" fillId="0" borderId="3" xfId="0" applyFont="1" applyBorder="1" applyAlignment="1">
      <alignment horizontal="center"/>
    </xf>
    <xf numFmtId="0" fontId="13" fillId="0" borderId="15" xfId="0" applyFont="1" applyBorder="1" applyAlignment="1">
      <alignment horizontal="left"/>
    </xf>
    <xf numFmtId="0" fontId="13" fillId="0" borderId="16" xfId="0" applyFont="1" applyBorder="1" applyAlignment="1">
      <alignment horizontal="left"/>
    </xf>
    <xf numFmtId="0" fontId="13" fillId="0" borderId="21" xfId="0" applyFont="1" applyBorder="1" applyAlignment="1">
      <alignment horizontal="left"/>
    </xf>
    <xf numFmtId="10" fontId="13" fillId="0" borderId="1" xfId="55" applyNumberFormat="1" applyFont="1" applyBorder="1" applyAlignment="1">
      <alignment horizontal="center"/>
    </xf>
    <xf numFmtId="10" fontId="13" fillId="0" borderId="18" xfId="55" applyNumberFormat="1" applyFont="1" applyBorder="1" applyAlignment="1">
      <alignment horizontal="center"/>
    </xf>
    <xf numFmtId="0" fontId="15" fillId="2" borderId="5" xfId="0" applyFont="1" applyFill="1" applyBorder="1"/>
    <xf numFmtId="0" fontId="15" fillId="2" borderId="24" xfId="0" applyFont="1" applyFill="1" applyBorder="1"/>
    <xf numFmtId="0" fontId="15" fillId="2" borderId="25" xfId="0" applyFont="1" applyFill="1" applyBorder="1"/>
    <xf numFmtId="0" fontId="15" fillId="2" borderId="26" xfId="0" applyFont="1" applyFill="1" applyBorder="1"/>
    <xf numFmtId="0" fontId="13" fillId="0" borderId="27" xfId="0" applyFont="1" applyBorder="1" applyAlignment="1">
      <alignment horizontal="center"/>
    </xf>
    <xf numFmtId="0" fontId="13" fillId="0" borderId="18" xfId="0" applyFont="1" applyBorder="1" applyAlignment="1">
      <alignment horizontal="left"/>
    </xf>
    <xf numFmtId="0" fontId="13" fillId="0" borderId="18" xfId="0" applyFont="1" applyBorder="1" applyAlignment="1">
      <alignment horizontal="center"/>
    </xf>
    <xf numFmtId="44" fontId="17" fillId="0" borderId="0" xfId="106" applyFont="1" applyAlignment="1">
      <alignment horizontal="center" vertical="center"/>
    </xf>
    <xf numFmtId="44" fontId="17" fillId="0" borderId="0" xfId="106" applyFont="1" applyAlignment="1">
      <alignment horizontal="left" vertical="center"/>
    </xf>
    <xf numFmtId="44" fontId="23" fillId="3" borderId="14" xfId="106" applyFont="1" applyFill="1" applyBorder="1"/>
    <xf numFmtId="44" fontId="14" fillId="0" borderId="4" xfId="106" applyFont="1" applyBorder="1" applyAlignment="1">
      <alignment vertical="center"/>
    </xf>
    <xf numFmtId="44" fontId="15" fillId="2" borderId="17" xfId="106" applyFont="1" applyFill="1" applyBorder="1" applyAlignment="1">
      <alignment vertical="center"/>
    </xf>
    <xf numFmtId="44" fontId="15" fillId="2" borderId="4" xfId="106" applyFont="1" applyFill="1" applyBorder="1" applyAlignment="1">
      <alignment vertical="center"/>
    </xf>
    <xf numFmtId="44" fontId="13" fillId="0" borderId="17" xfId="106" applyFont="1" applyBorder="1" applyAlignment="1">
      <alignment vertical="center"/>
    </xf>
    <xf numFmtId="44" fontId="13" fillId="0" borderId="4" xfId="106" applyFont="1" applyBorder="1" applyAlignment="1">
      <alignment vertical="center"/>
    </xf>
    <xf numFmtId="44" fontId="13" fillId="0" borderId="23" xfId="106" applyFont="1" applyBorder="1" applyAlignment="1">
      <alignment vertical="center"/>
    </xf>
    <xf numFmtId="44" fontId="15" fillId="2" borderId="6" xfId="106" applyFont="1" applyFill="1" applyBorder="1" applyAlignment="1">
      <alignment vertical="center"/>
    </xf>
    <xf numFmtId="44" fontId="13" fillId="0" borderId="4" xfId="106" applyFont="1" applyBorder="1" applyAlignment="1">
      <alignment horizontal="center" vertical="center"/>
    </xf>
    <xf numFmtId="44" fontId="14" fillId="0" borderId="4" xfId="106" applyFont="1" applyBorder="1" applyAlignment="1">
      <alignment horizontal="center" vertical="center"/>
    </xf>
    <xf numFmtId="44" fontId="20" fillId="0" borderId="0" xfId="106" applyFont="1" applyAlignment="1">
      <alignment horizontal="center" vertical="center" wrapText="1"/>
    </xf>
    <xf numFmtId="44" fontId="17" fillId="0" borderId="0" xfId="106" applyFont="1" applyAlignment="1">
      <alignment horizontal="left" vertical="center" wrapText="1"/>
    </xf>
    <xf numFmtId="44" fontId="17" fillId="0" borderId="0" xfId="106" applyFont="1" applyAlignment="1" applyProtection="1">
      <alignment horizontal="left" vertical="center"/>
      <protection locked="0"/>
    </xf>
    <xf numFmtId="44" fontId="17" fillId="0" borderId="0" xfId="106" applyFont="1" applyAlignment="1" applyProtection="1">
      <alignment horizontal="center" vertical="center"/>
      <protection locked="0"/>
    </xf>
    <xf numFmtId="44" fontId="22" fillId="0" borderId="0" xfId="106" applyFont="1" applyAlignment="1" applyProtection="1">
      <alignment horizontal="center" vertical="center"/>
      <protection locked="0"/>
    </xf>
    <xf numFmtId="44" fontId="22" fillId="0" borderId="0" xfId="106" applyFont="1" applyAlignment="1" applyProtection="1">
      <alignment horizontal="left" vertical="center"/>
      <protection locked="0"/>
    </xf>
    <xf numFmtId="44" fontId="13" fillId="5" borderId="4" xfId="106" applyFont="1" applyFill="1" applyBorder="1" applyAlignment="1">
      <alignment horizontal="center"/>
    </xf>
    <xf numFmtId="44" fontId="13" fillId="5" borderId="9" xfId="106" applyFont="1" applyFill="1" applyBorder="1" applyAlignment="1">
      <alignment horizontal="center"/>
    </xf>
    <xf numFmtId="44" fontId="15" fillId="2" borderId="4" xfId="106" applyFont="1" applyFill="1" applyBorder="1"/>
    <xf numFmtId="2" fontId="0" fillId="0" borderId="0" xfId="0" applyNumberFormat="1" applyBorder="1" applyAlignment="1">
      <alignment horizontal="center" vertical="center"/>
    </xf>
    <xf numFmtId="0" fontId="15" fillId="6" borderId="3" xfId="0" applyFont="1" applyFill="1" applyBorder="1"/>
    <xf numFmtId="0" fontId="15" fillId="6" borderId="15" xfId="0" applyFont="1" applyFill="1" applyBorder="1"/>
    <xf numFmtId="0" fontId="15" fillId="6" borderId="16" xfId="0" applyFont="1" applyFill="1" applyBorder="1"/>
    <xf numFmtId="0" fontId="15" fillId="6" borderId="17" xfId="0" applyFont="1" applyFill="1" applyBorder="1"/>
    <xf numFmtId="0" fontId="26" fillId="6" borderId="28" xfId="0" applyFont="1" applyFill="1" applyBorder="1"/>
    <xf numFmtId="0" fontId="26" fillId="6" borderId="29" xfId="0" applyFont="1" applyFill="1" applyBorder="1"/>
    <xf numFmtId="44" fontId="26" fillId="6" borderId="30" xfId="106" applyFont="1" applyFill="1" applyBorder="1" applyAlignment="1">
      <alignment vertical="center"/>
    </xf>
    <xf numFmtId="0" fontId="25" fillId="0" borderId="8" xfId="2" quotePrefix="1" applyFont="1" applyFill="1" applyBorder="1" applyAlignment="1">
      <alignment horizontal="left" vertical="center" wrapText="1"/>
    </xf>
    <xf numFmtId="3" fontId="24" fillId="0" borderId="1" xfId="7" applyNumberFormat="1" applyFont="1" applyFill="1" applyBorder="1" applyAlignment="1">
      <alignment horizontal="left" vertical="center" wrapText="1"/>
    </xf>
    <xf numFmtId="0" fontId="25" fillId="0" borderId="1" xfId="2" quotePrefix="1" applyFont="1" applyFill="1" applyBorder="1" applyAlignment="1">
      <alignment horizontal="left" vertical="center" wrapText="1"/>
    </xf>
    <xf numFmtId="0" fontId="24" fillId="0" borderId="19" xfId="2" quotePrefix="1" applyFont="1" applyFill="1" applyBorder="1" applyAlignment="1">
      <alignment horizontal="left" vertical="center" wrapText="1"/>
    </xf>
    <xf numFmtId="0" fontId="24" fillId="0" borderId="1" xfId="8" applyFont="1" applyFill="1" applyBorder="1" applyAlignment="1">
      <alignment horizontal="left" vertical="center" wrapText="1"/>
    </xf>
    <xf numFmtId="0" fontId="10" fillId="0" borderId="1" xfId="2" quotePrefix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3" fontId="24" fillId="0" borderId="8" xfId="7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left" vertical="center" wrapText="1"/>
    </xf>
  </cellXfs>
  <cellStyles count="107">
    <cellStyle name="grid_exportcolumn1" xfId="12" xr:uid="{00000000-0005-0000-0000-000000000000}"/>
    <cellStyle name="Hipervínculo 2" xfId="75" xr:uid="{00000000-0005-0000-0000-00006B000000}"/>
    <cellStyle name="Hipervínculo 3" xfId="4" xr:uid="{00000000-0005-0000-0000-000000000000}"/>
    <cellStyle name="Millares [0] 2" xfId="61" xr:uid="{00000000-0005-0000-0000-000004000000}"/>
    <cellStyle name="Millares [0] 2 2" xfId="97" xr:uid="{00000000-0005-0000-0000-000004000000}"/>
    <cellStyle name="Millares [0] 3" xfId="16" xr:uid="{00000000-0005-0000-0000-00003D000000}"/>
    <cellStyle name="Millares [0] 4" xfId="91" xr:uid="{00000000-0005-0000-0000-000089000000}"/>
    <cellStyle name="Millares 10" xfId="52" xr:uid="{00000000-0005-0000-0000-000005000000}"/>
    <cellStyle name="Millares 10 2" xfId="68" xr:uid="{3492FCEA-1C80-43CA-8F31-3CB24963D34D}"/>
    <cellStyle name="Millares 10 2 2" xfId="98" xr:uid="{3492FCEA-1C80-43CA-8F31-3CB24963D34D}"/>
    <cellStyle name="Millares 16" xfId="50" xr:uid="{00000000-0005-0000-0000-000006000000}"/>
    <cellStyle name="Millares 16 3" xfId="36" xr:uid="{00000000-0005-0000-0000-000007000000}"/>
    <cellStyle name="Millares 2" xfId="30" xr:uid="{00000000-0005-0000-0000-000008000000}"/>
    <cellStyle name="Millares 2 10" xfId="23" xr:uid="{00000000-0005-0000-0000-000009000000}"/>
    <cellStyle name="Millares 2 2" xfId="80" xr:uid="{911A8D04-777C-41DC-9638-D2625536223C}"/>
    <cellStyle name="Millares 2 2 2" xfId="101" xr:uid="{911A8D04-777C-41DC-9638-D2625536223C}"/>
    <cellStyle name="Millares 3" xfId="33" xr:uid="{00000000-0005-0000-0000-00000A000000}"/>
    <cellStyle name="Millares 3 2" xfId="92" xr:uid="{00000000-0005-0000-0000-00000A000000}"/>
    <cellStyle name="Millares 4" xfId="53" xr:uid="{00000000-0005-0000-0000-00000B000000}"/>
    <cellStyle name="Millares 4 2" xfId="94" xr:uid="{00000000-0005-0000-0000-00000B000000}"/>
    <cellStyle name="Millares 5" xfId="60" xr:uid="{00000000-0005-0000-0000-00000C000000}"/>
    <cellStyle name="Millares 5 2" xfId="96" xr:uid="{00000000-0005-0000-0000-00000C000000}"/>
    <cellStyle name="Millares 6" xfId="76" xr:uid="{00000000-0005-0000-0000-00006D000000}"/>
    <cellStyle name="Millares 6 2" xfId="100" xr:uid="{00000000-0005-0000-0000-00006D000000}"/>
    <cellStyle name="Millares 7" xfId="88" xr:uid="{00000000-0005-0000-0000-00007D000000}"/>
    <cellStyle name="Millares 7 2" xfId="105" xr:uid="{00000000-0005-0000-0000-00007D000000}"/>
    <cellStyle name="Millares 8" xfId="13" xr:uid="{00000000-0005-0000-0000-00003C000000}"/>
    <cellStyle name="Millares 9" xfId="89" xr:uid="{00000000-0005-0000-0000-000088000000}"/>
    <cellStyle name="Moneda" xfId="106" builtinId="4"/>
    <cellStyle name="Moneda [0] 2" xfId="18" xr:uid="{00000000-0005-0000-0000-00000F000000}"/>
    <cellStyle name="Moneda [0] 2 2" xfId="37" xr:uid="{00000000-0005-0000-0000-000010000000}"/>
    <cellStyle name="Moneda [0] 2 3" xfId="82" xr:uid="{8277C3B0-DF2D-4C34-B008-C3B2342EBC81}"/>
    <cellStyle name="Moneda [0] 3" xfId="43" xr:uid="{00000000-0005-0000-0000-000011000000}"/>
    <cellStyle name="Moneda [0] 3 2" xfId="85" xr:uid="{8BE5CDF8-FF9F-4ED3-B8E8-EA80F32FFACF}"/>
    <cellStyle name="Moneda [0] 3 2 2" xfId="6" xr:uid="{0AAF0020-BD82-4D61-9F17-3F36E9A52DF8}"/>
    <cellStyle name="Moneda [0] 3 2 3" xfId="102" xr:uid="{8BE5CDF8-FF9F-4ED3-B8E8-EA80F32FFACF}"/>
    <cellStyle name="Moneda [0] 4" xfId="58" xr:uid="{00000000-0005-0000-0000-000012000000}"/>
    <cellStyle name="Moneda [0] 5" xfId="65" xr:uid="{00000000-0005-0000-0000-000064000000}"/>
    <cellStyle name="Moneda [0] 6" xfId="77" xr:uid="{00000000-0005-0000-0000-000070000000}"/>
    <cellStyle name="Moneda [0] 7" xfId="38" xr:uid="{00000000-0005-0000-0000-00004C000000}"/>
    <cellStyle name="Moneda [0] 8" xfId="93" xr:uid="{00000000-0005-0000-0000-000093000000}"/>
    <cellStyle name="Moneda 10" xfId="90" xr:uid="{00000000-0005-0000-0000-000092000000}"/>
    <cellStyle name="Moneda 2" xfId="20" xr:uid="{00000000-0005-0000-0000-000013000000}"/>
    <cellStyle name="Moneda 2 2" xfId="78" xr:uid="{76858357-226F-4F16-8D5E-7F5E8DF92DC8}"/>
    <cellStyle name="Moneda 3" xfId="9" xr:uid="{FA702D6E-F670-4556-B342-68074F98C4B3}"/>
    <cellStyle name="Moneda 3 2" xfId="46" xr:uid="{00000000-0005-0000-0000-000015000000}"/>
    <cellStyle name="Moneda 3 3" xfId="79" xr:uid="{1C83AD12-FB6E-485D-9410-07F43BCED6D9}"/>
    <cellStyle name="Moneda 3 4" xfId="31" xr:uid="{00000000-0005-0000-0000-000014000000}"/>
    <cellStyle name="Moneda 36" xfId="22" xr:uid="{00000000-0005-0000-0000-000016000000}"/>
    <cellStyle name="Moneda 4" xfId="51" xr:uid="{00000000-0005-0000-0000-000017000000}"/>
    <cellStyle name="Moneda 5" xfId="54" xr:uid="{00000000-0005-0000-0000-000018000000}"/>
    <cellStyle name="Moneda 5 2" xfId="86" xr:uid="{650D5AD7-BA9C-447A-8B79-CE102A68D7D7}"/>
    <cellStyle name="Moneda 5 2 2" xfId="103" xr:uid="{650D5AD7-BA9C-447A-8B79-CE102A68D7D7}"/>
    <cellStyle name="Moneda 5 3" xfId="95" xr:uid="{00000000-0005-0000-0000-000018000000}"/>
    <cellStyle name="Moneda 6" xfId="59" xr:uid="{00000000-0005-0000-0000-000019000000}"/>
    <cellStyle name="Moneda 7" xfId="10" xr:uid="{CA279C2B-F1CF-455C-9EA7-27415C780429}"/>
    <cellStyle name="Moneda 7 2" xfId="72" xr:uid="{00000000-0005-0000-0000-00006F000000}"/>
    <cellStyle name="Moneda 7 3" xfId="99" xr:uid="{00000000-0005-0000-0000-00006F000000}"/>
    <cellStyle name="Moneda 8" xfId="87" xr:uid="{00000000-0005-0000-0000-00007E000000}"/>
    <cellStyle name="Moneda 8 2" xfId="104" xr:uid="{00000000-0005-0000-0000-00007E000000}"/>
    <cellStyle name="Moneda 9" xfId="14" xr:uid="{00000000-0005-0000-0000-00004B000000}"/>
    <cellStyle name="Normal" xfId="0" builtinId="0"/>
    <cellStyle name="Normal 10" xfId="71" xr:uid="{00000000-0005-0000-0000-000077000000}"/>
    <cellStyle name="Normal 10 2" xfId="63" xr:uid="{87DCB218-F3FB-41C4-9587-429F3E362556}"/>
    <cellStyle name="Normal 11" xfId="3" xr:uid="{00000000-0005-0000-0000-000004000000}"/>
    <cellStyle name="Normal 12" xfId="11" xr:uid="{00000000-0005-0000-0000-000061000000}"/>
    <cellStyle name="Normal 13" xfId="48" xr:uid="{00000000-0005-0000-0000-00001C000000}"/>
    <cellStyle name="Normal 13 3" xfId="32" xr:uid="{00000000-0005-0000-0000-00001D000000}"/>
    <cellStyle name="Normal 14" xfId="28" xr:uid="{00000000-0005-0000-0000-00001E000000}"/>
    <cellStyle name="Normal 14 2" xfId="47" xr:uid="{00000000-0005-0000-0000-00001F000000}"/>
    <cellStyle name="Normal 2" xfId="1" xr:uid="{00000000-0005-0000-0000-000005000000}"/>
    <cellStyle name="Normal 2 10" xfId="41" xr:uid="{00000000-0005-0000-0000-000021000000}"/>
    <cellStyle name="Normal 2 2" xfId="21" xr:uid="{00000000-0005-0000-0000-000022000000}"/>
    <cellStyle name="Normal 2 2 2" xfId="34" xr:uid="{00000000-0005-0000-0000-000023000000}"/>
    <cellStyle name="Normal 2 3" xfId="17" xr:uid="{00000000-0005-0000-0000-000020000000}"/>
    <cellStyle name="Normal 2 3 2 2" xfId="7" xr:uid="{A1D3007D-528B-449D-B678-6EE9BAD9B03D}"/>
    <cellStyle name="Normal 2_15 16 17 18. PRESUPUESTO INSTITUCION EDUCATIVA LA COCHA" xfId="69" xr:uid="{51F42B08-56BB-4A1D-AD43-C58DBAD6F8D3}"/>
    <cellStyle name="Normal 3" xfId="39" xr:uid="{00000000-0005-0000-0000-000024000000}"/>
    <cellStyle name="Normal 3 2" xfId="26" xr:uid="{00000000-0005-0000-0000-000025000000}"/>
    <cellStyle name="Normal 3 2 2" xfId="5" xr:uid="{9D073DF6-B33C-418A-B7E6-FC9EE2A93BB7}"/>
    <cellStyle name="Normal 3 3" xfId="40" xr:uid="{00000000-0005-0000-0000-000026000000}"/>
    <cellStyle name="Normal 4" xfId="25" xr:uid="{00000000-0005-0000-0000-000027000000}"/>
    <cellStyle name="Normal 4 2" xfId="27" xr:uid="{00000000-0005-0000-0000-000028000000}"/>
    <cellStyle name="Normal 4 2 2" xfId="84" xr:uid="{B7F168FB-0C09-4B4A-9175-FC8182B67A55}"/>
    <cellStyle name="Normal 4 3" xfId="67" xr:uid="{F35E2B32-4935-4B35-802B-9EAC60F552CA}"/>
    <cellStyle name="Normal 5" xfId="56" xr:uid="{00000000-0005-0000-0000-000029000000}"/>
    <cellStyle name="Normal 6" xfId="8" xr:uid="{6CB6E5F5-5660-4369-8BCC-5D6386AFDD3A}"/>
    <cellStyle name="Normal 6 2" xfId="83" xr:uid="{FEC8F23C-214B-4706-B21F-A7B7847CEF23}"/>
    <cellStyle name="Normal 7" xfId="2" xr:uid="{00000000-0005-0000-0000-000006000000}"/>
    <cellStyle name="Normal 7 2" xfId="42" xr:uid="{00000000-0005-0000-0000-00002C000000}"/>
    <cellStyle name="Normal 7 3" xfId="57" xr:uid="{00000000-0005-0000-0000-00002D000000}"/>
    <cellStyle name="Normal 7 4" xfId="70" xr:uid="{7F4922A9-2995-4E07-AC45-664FF468DF0A}"/>
    <cellStyle name="Normal 7 5" xfId="74" xr:uid="{CE3AF2D0-2FFF-4DC1-BD4F-B8E147A9B023}"/>
    <cellStyle name="Normal 8" xfId="44" xr:uid="{00000000-0005-0000-0000-00002E000000}"/>
    <cellStyle name="Normal 8 2" xfId="49" xr:uid="{00000000-0005-0000-0000-00002F000000}"/>
    <cellStyle name="Normal 8 2 3" xfId="35" xr:uid="{00000000-0005-0000-0000-000030000000}"/>
    <cellStyle name="Normal 8 3" xfId="81" xr:uid="{94569BFC-9EF5-4201-9883-02B4939D9DE9}"/>
    <cellStyle name="Normal 9" xfId="64" xr:uid="{00000000-0005-0000-0000-000065000000}"/>
    <cellStyle name="Porcentaje 2" xfId="19" xr:uid="{00000000-0005-0000-0000-000033000000}"/>
    <cellStyle name="Porcentaje 2 2" xfId="24" xr:uid="{00000000-0005-0000-0000-000034000000}"/>
    <cellStyle name="Porcentaje 3" xfId="45" xr:uid="{00000000-0005-0000-0000-000035000000}"/>
    <cellStyle name="Porcentaje 4" xfId="55" xr:uid="{00000000-0005-0000-0000-000036000000}"/>
    <cellStyle name="Porcentaje 5" xfId="62" xr:uid="{00000000-0005-0000-0000-000037000000}"/>
    <cellStyle name="Porcentaje 6" xfId="66" xr:uid="{00000000-0005-0000-0000-000069000000}"/>
    <cellStyle name="Porcentaje 7" xfId="29" xr:uid="{00000000-0005-0000-0000-000038000000}"/>
    <cellStyle name="Porcentaje 8" xfId="73" xr:uid="{00000000-0005-0000-0000-00007C000000}"/>
    <cellStyle name="Porcentaje 9" xfId="15" xr:uid="{00000000-0005-0000-0000-000080000000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liveudenaredu-my.sharepoint.com/personal/buchelli95_udenar_edu_co/Documents/INFORMACI&#211;N%202025/2.%20DANIEL%20ESTRELLA/14.%20ADECUACIONES%20LICEO/OK_4.%20PPTO_ADECUACIONES%20LICEO_REV.xlsx" TargetMode="External"/><Relationship Id="rId1" Type="http://schemas.openxmlformats.org/officeDocument/2006/relationships/externalLinkPath" Target="OK_4.%20PPTO_ADECUACIONES%20LICEO_RE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PTO GENERAL"/>
      <sheetName val="APUS TOTALES"/>
      <sheetName val="A.U.I"/>
      <sheetName val="UNIT AJUSTAR2"/>
      <sheetName val="PPTO CONS"/>
      <sheetName val="MATERIALES DE OBRA 2023"/>
      <sheetName val="EQUIPO Y TRANSP."/>
      <sheetName val="FAC_MULTIPLICADOR"/>
      <sheetName val="RETIE_RETILAP"/>
      <sheetName val="MEMORIAS DE CANTIDADES"/>
      <sheetName val="DES_RUB"/>
      <sheetName val="LISTA DE MATERIALES"/>
      <sheetName val="CAP 01"/>
      <sheetName val="CAP 02"/>
      <sheetName val="CAP 03"/>
      <sheetName val="CAP 04"/>
      <sheetName val="CAP 05"/>
      <sheetName val="CAP 06"/>
      <sheetName val="UNIT BASICOS"/>
      <sheetName val="JORNALES"/>
      <sheetName val="PMA "/>
      <sheetName val="INSUMOS"/>
      <sheetName val="ESCOMBRERAS"/>
      <sheetName val="F. PRESTACIONAL"/>
      <sheetName val="GASTOS_LEGALIZ"/>
      <sheetName val="CUADRILL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10"/>
  <sheetViews>
    <sheetView tabSelected="1" view="pageBreakPreview" topLeftCell="A67" zoomScale="85" zoomScaleNormal="100" zoomScaleSheetLayoutView="85" workbookViewId="0">
      <selection activeCell="B79" sqref="B79:G79"/>
    </sheetView>
  </sheetViews>
  <sheetFormatPr baseColWidth="10" defaultColWidth="9.140625" defaultRowHeight="15"/>
  <cols>
    <col min="1" max="1" width="5.140625" style="2" customWidth="1"/>
    <col min="2" max="2" width="10.7109375" style="17" customWidth="1"/>
    <col min="3" max="3" width="64.7109375" style="18" customWidth="1"/>
    <col min="4" max="4" width="11.140625" style="17" customWidth="1"/>
    <col min="5" max="5" width="17.5703125" style="19" bestFit="1" customWidth="1"/>
    <col min="6" max="6" width="16.85546875" style="19" customWidth="1"/>
    <col min="7" max="7" width="18.85546875" style="140" customWidth="1"/>
  </cols>
  <sheetData>
    <row r="1" spans="1:16">
      <c r="A1" s="1"/>
      <c r="B1" s="8"/>
      <c r="C1" s="9"/>
      <c r="D1" s="8"/>
      <c r="E1" s="10"/>
      <c r="F1" s="10"/>
      <c r="G1" s="125"/>
    </row>
    <row r="2" spans="1:16">
      <c r="A2" s="32" t="s">
        <v>0</v>
      </c>
      <c r="B2" s="32"/>
      <c r="C2" s="32"/>
      <c r="D2" s="32"/>
      <c r="E2" s="32"/>
      <c r="F2" s="32"/>
      <c r="G2" s="32"/>
    </row>
    <row r="3" spans="1:16">
      <c r="A3" s="32" t="s">
        <v>1</v>
      </c>
      <c r="B3" s="32"/>
      <c r="C3" s="32"/>
      <c r="D3" s="32"/>
      <c r="E3" s="32"/>
      <c r="F3" s="32"/>
      <c r="G3" s="32"/>
    </row>
    <row r="4" spans="1:16">
      <c r="A4" s="1"/>
      <c r="B4" s="8"/>
      <c r="C4" s="9"/>
      <c r="D4" s="8"/>
      <c r="E4" s="10"/>
      <c r="F4" s="10"/>
      <c r="G4" s="125"/>
    </row>
    <row r="5" spans="1:16">
      <c r="A5" s="1"/>
      <c r="B5" s="34"/>
      <c r="C5" s="34"/>
      <c r="D5" s="34"/>
      <c r="E5" s="34"/>
      <c r="F5" s="34"/>
      <c r="G5" s="34"/>
    </row>
    <row r="6" spans="1:16">
      <c r="B6" s="34"/>
      <c r="C6" s="34"/>
      <c r="D6" s="34"/>
      <c r="E6" s="34"/>
      <c r="F6" s="34"/>
      <c r="G6" s="34"/>
    </row>
    <row r="7" spans="1:16">
      <c r="A7" s="33"/>
      <c r="B7" s="33"/>
      <c r="C7" s="33"/>
      <c r="D7" s="33"/>
      <c r="E7" s="33"/>
      <c r="F7" s="33"/>
      <c r="G7" s="33"/>
    </row>
    <row r="9" spans="1:16">
      <c r="A9" s="1"/>
      <c r="B9" s="20" t="s">
        <v>2</v>
      </c>
      <c r="C9" s="21"/>
      <c r="D9" s="22"/>
      <c r="E9" s="23"/>
      <c r="F9" s="23"/>
      <c r="G9" s="126"/>
    </row>
    <row r="10" spans="1:16">
      <c r="A10" s="1"/>
      <c r="B10" s="20" t="s">
        <v>3</v>
      </c>
      <c r="C10" s="21"/>
      <c r="D10" s="22"/>
      <c r="E10" s="23"/>
      <c r="F10" s="23"/>
      <c r="G10" s="126"/>
    </row>
    <row r="11" spans="1:16" ht="14.45" customHeight="1">
      <c r="A11" s="1"/>
      <c r="B11" s="35" t="s">
        <v>4</v>
      </c>
      <c r="C11" s="36"/>
      <c r="D11" s="22"/>
      <c r="E11" s="23"/>
      <c r="F11" s="23"/>
      <c r="G11" s="126"/>
    </row>
    <row r="12" spans="1:16">
      <c r="A12" s="1"/>
      <c r="B12" s="22" t="s">
        <v>5</v>
      </c>
      <c r="C12" s="21"/>
      <c r="D12" s="22"/>
      <c r="E12" s="23"/>
      <c r="F12" s="23"/>
      <c r="G12" s="126"/>
      <c r="P12" s="5"/>
    </row>
    <row r="13" spans="1:16">
      <c r="A13" s="1"/>
      <c r="B13" s="22"/>
      <c r="C13" s="21"/>
      <c r="D13" s="22"/>
      <c r="E13" s="23"/>
      <c r="F13" s="23"/>
      <c r="G13" s="126"/>
    </row>
    <row r="14" spans="1:16">
      <c r="A14" s="1"/>
      <c r="B14" s="20" t="s">
        <v>88</v>
      </c>
      <c r="C14" s="24"/>
      <c r="D14" s="22"/>
      <c r="E14" s="23"/>
      <c r="F14" s="23"/>
      <c r="G14" s="126"/>
    </row>
    <row r="15" spans="1:16">
      <c r="A15" s="1"/>
      <c r="B15" s="22"/>
      <c r="C15" s="21"/>
      <c r="D15" s="22"/>
      <c r="E15" s="23"/>
      <c r="F15" s="23"/>
      <c r="G15" s="126"/>
    </row>
    <row r="16" spans="1:16">
      <c r="A16" s="1"/>
      <c r="B16" s="22" t="s">
        <v>6</v>
      </c>
      <c r="C16" s="21"/>
      <c r="D16" s="22"/>
      <c r="E16" s="23"/>
      <c r="F16" s="23"/>
      <c r="G16" s="126"/>
    </row>
    <row r="17" spans="1:7" ht="61.15" customHeight="1" thickBot="1">
      <c r="A17" s="1"/>
      <c r="B17" s="37" t="s">
        <v>89</v>
      </c>
      <c r="C17" s="37"/>
      <c r="D17" s="37"/>
      <c r="E17" s="37"/>
      <c r="F17" s="37"/>
      <c r="G17" s="37"/>
    </row>
    <row r="18" spans="1:7" ht="24.95" customHeight="1">
      <c r="A18" s="1"/>
      <c r="B18" s="42" t="s">
        <v>47</v>
      </c>
      <c r="C18" s="43"/>
      <c r="D18" s="43"/>
      <c r="E18" s="44"/>
      <c r="F18" s="45"/>
      <c r="G18" s="127"/>
    </row>
    <row r="19" spans="1:7" ht="24.95" customHeight="1">
      <c r="A19" s="1"/>
      <c r="B19" s="13" t="s">
        <v>7</v>
      </c>
      <c r="C19" s="14" t="s">
        <v>8</v>
      </c>
      <c r="D19" s="14" t="s">
        <v>9</v>
      </c>
      <c r="E19" s="14" t="s">
        <v>10</v>
      </c>
      <c r="F19" s="14" t="s">
        <v>11</v>
      </c>
      <c r="G19" s="136" t="s">
        <v>12</v>
      </c>
    </row>
    <row r="20" spans="1:7" ht="24.95" customHeight="1">
      <c r="A20" s="1"/>
      <c r="B20" s="6">
        <v>1</v>
      </c>
      <c r="C20" s="48" t="s">
        <v>48</v>
      </c>
      <c r="D20" s="49"/>
      <c r="E20" s="50"/>
      <c r="F20" s="49"/>
      <c r="G20" s="129"/>
    </row>
    <row r="21" spans="1:7" ht="24.95" customHeight="1">
      <c r="A21" s="1"/>
      <c r="B21" s="51" t="s">
        <v>49</v>
      </c>
      <c r="C21" s="154" t="s">
        <v>50</v>
      </c>
      <c r="D21" s="52" t="s">
        <v>13</v>
      </c>
      <c r="E21" s="53">
        <v>1</v>
      </c>
      <c r="F21" s="54"/>
      <c r="G21" s="135">
        <f t="shared" ref="G21:G22" si="0">MROUND(E21*F21,2)</f>
        <v>0</v>
      </c>
    </row>
    <row r="22" spans="1:7" ht="24.95" customHeight="1">
      <c r="A22" s="1"/>
      <c r="B22" s="55">
        <v>1.2</v>
      </c>
      <c r="C22" s="155" t="s">
        <v>51</v>
      </c>
      <c r="D22" s="56" t="s">
        <v>13</v>
      </c>
      <c r="E22" s="53">
        <v>1</v>
      </c>
      <c r="F22" s="57"/>
      <c r="G22" s="135">
        <f t="shared" si="0"/>
        <v>0</v>
      </c>
    </row>
    <row r="23" spans="1:7" ht="24.95" customHeight="1">
      <c r="A23" s="1"/>
      <c r="B23" s="55">
        <v>1.3</v>
      </c>
      <c r="C23" s="156" t="s">
        <v>52</v>
      </c>
      <c r="D23" s="56" t="s">
        <v>13</v>
      </c>
      <c r="E23" s="53">
        <v>1</v>
      </c>
      <c r="F23" s="57"/>
      <c r="G23" s="135">
        <f>MROUND(E23*F23,2)</f>
        <v>0</v>
      </c>
    </row>
    <row r="24" spans="1:7" ht="24.95" customHeight="1">
      <c r="A24" s="1"/>
      <c r="B24" s="55">
        <v>1.4</v>
      </c>
      <c r="C24" s="156" t="s">
        <v>53</v>
      </c>
      <c r="D24" s="56" t="s">
        <v>13</v>
      </c>
      <c r="E24" s="53">
        <v>1</v>
      </c>
      <c r="F24" s="58"/>
      <c r="G24" s="135">
        <f t="shared" ref="G24:G26" si="1">MROUND(E24*F24,2)</f>
        <v>0</v>
      </c>
    </row>
    <row r="25" spans="1:7" ht="24.95" customHeight="1">
      <c r="A25" s="1"/>
      <c r="B25" s="55">
        <v>1.5</v>
      </c>
      <c r="C25" s="156" t="s">
        <v>54</v>
      </c>
      <c r="D25" s="59" t="s">
        <v>13</v>
      </c>
      <c r="E25" s="53">
        <v>1</v>
      </c>
      <c r="F25" s="60"/>
      <c r="G25" s="135">
        <f t="shared" si="1"/>
        <v>0</v>
      </c>
    </row>
    <row r="26" spans="1:7" ht="24.95" customHeight="1">
      <c r="A26" s="1"/>
      <c r="B26" s="55">
        <v>1.6</v>
      </c>
      <c r="C26" s="155" t="s">
        <v>55</v>
      </c>
      <c r="D26" s="61" t="s">
        <v>56</v>
      </c>
      <c r="E26" s="53">
        <v>1</v>
      </c>
      <c r="F26" s="57"/>
      <c r="G26" s="135">
        <f t="shared" si="1"/>
        <v>0</v>
      </c>
    </row>
    <row r="27" spans="1:7" ht="24.95" customHeight="1">
      <c r="A27" s="1"/>
      <c r="B27" s="55">
        <v>1.7</v>
      </c>
      <c r="C27" s="156" t="s">
        <v>36</v>
      </c>
      <c r="D27" s="56" t="s">
        <v>13</v>
      </c>
      <c r="E27" s="53">
        <v>1</v>
      </c>
      <c r="F27" s="62"/>
      <c r="G27" s="135">
        <f>MROUND(E27*F27,2)</f>
        <v>0</v>
      </c>
    </row>
    <row r="28" spans="1:7" ht="24.95" customHeight="1">
      <c r="A28" s="1"/>
      <c r="B28" s="55">
        <v>1.8</v>
      </c>
      <c r="C28" s="156" t="s">
        <v>57</v>
      </c>
      <c r="D28" s="56" t="s">
        <v>15</v>
      </c>
      <c r="E28" s="53">
        <v>1</v>
      </c>
      <c r="F28" s="57"/>
      <c r="G28" s="135">
        <f>MROUND(E28*F28,2)</f>
        <v>0</v>
      </c>
    </row>
    <row r="29" spans="1:7" ht="24.95" customHeight="1">
      <c r="A29" s="1"/>
      <c r="B29" s="63" t="s">
        <v>16</v>
      </c>
      <c r="C29" s="64" t="s">
        <v>16</v>
      </c>
      <c r="D29" s="65"/>
      <c r="E29" s="66"/>
      <c r="F29" s="67" t="s">
        <v>17</v>
      </c>
      <c r="G29" s="143">
        <f>ROUND(SUM(G21:G28),2)</f>
        <v>0</v>
      </c>
    </row>
    <row r="30" spans="1:7" ht="24.95" customHeight="1">
      <c r="A30" s="1"/>
      <c r="B30" s="6">
        <v>2</v>
      </c>
      <c r="C30" s="48" t="s">
        <v>58</v>
      </c>
      <c r="D30" s="49"/>
      <c r="E30" s="50"/>
      <c r="F30" s="49"/>
      <c r="G30" s="129"/>
    </row>
    <row r="31" spans="1:7" ht="24.95" customHeight="1">
      <c r="A31" s="1"/>
      <c r="B31" s="68">
        <v>2.1</v>
      </c>
      <c r="C31" s="155" t="s">
        <v>59</v>
      </c>
      <c r="D31" s="69" t="s">
        <v>13</v>
      </c>
      <c r="E31" s="70">
        <v>1</v>
      </c>
      <c r="F31" s="12"/>
      <c r="G31" s="135">
        <f>MROUND(E31*F31,2)</f>
        <v>0</v>
      </c>
    </row>
    <row r="32" spans="1:7" ht="24.95" customHeight="1">
      <c r="A32" s="1"/>
      <c r="B32" s="71">
        <v>2.2000000000000002</v>
      </c>
      <c r="C32" s="157" t="s">
        <v>60</v>
      </c>
      <c r="D32" s="52" t="s">
        <v>38</v>
      </c>
      <c r="E32" s="70">
        <v>1</v>
      </c>
      <c r="F32" s="12"/>
      <c r="G32" s="135">
        <f t="shared" ref="G32:G34" si="2">MROUND(E32*F32,2)</f>
        <v>0</v>
      </c>
    </row>
    <row r="33" spans="1:7" ht="24.95" customHeight="1">
      <c r="A33" s="1"/>
      <c r="B33" s="72">
        <v>2.2999999999999998</v>
      </c>
      <c r="C33" s="155" t="s">
        <v>61</v>
      </c>
      <c r="D33" s="56" t="s">
        <v>13</v>
      </c>
      <c r="E33" s="70">
        <v>1</v>
      </c>
      <c r="F33" s="12"/>
      <c r="G33" s="135">
        <f t="shared" si="2"/>
        <v>0</v>
      </c>
    </row>
    <row r="34" spans="1:7" ht="24.95" customHeight="1">
      <c r="A34" s="1"/>
      <c r="B34" s="71">
        <v>2.4</v>
      </c>
      <c r="C34" s="156" t="s">
        <v>62</v>
      </c>
      <c r="D34" s="59" t="s">
        <v>13</v>
      </c>
      <c r="E34" s="70">
        <v>1</v>
      </c>
      <c r="F34" s="12"/>
      <c r="G34" s="135">
        <f t="shared" si="2"/>
        <v>0</v>
      </c>
    </row>
    <row r="35" spans="1:7" ht="24.95" customHeight="1">
      <c r="A35" s="1"/>
      <c r="B35" s="73" t="s">
        <v>16</v>
      </c>
      <c r="C35" s="74" t="s">
        <v>16</v>
      </c>
      <c r="D35" s="75"/>
      <c r="E35" s="76"/>
      <c r="F35" s="67" t="s">
        <v>17</v>
      </c>
      <c r="G35" s="144">
        <f>SUM(G31:G34)</f>
        <v>0</v>
      </c>
    </row>
    <row r="36" spans="1:7" ht="24.95" customHeight="1">
      <c r="A36" s="1"/>
      <c r="B36" s="77">
        <v>3</v>
      </c>
      <c r="C36" s="48" t="s">
        <v>63</v>
      </c>
      <c r="D36" s="49"/>
      <c r="E36" s="50"/>
      <c r="F36" s="49"/>
      <c r="G36" s="129"/>
    </row>
    <row r="37" spans="1:7" ht="24.95" customHeight="1">
      <c r="A37" s="1"/>
      <c r="B37" s="78">
        <v>3.1</v>
      </c>
      <c r="C37" s="158" t="s">
        <v>64</v>
      </c>
      <c r="D37" s="59" t="s">
        <v>13</v>
      </c>
      <c r="E37" s="79">
        <v>1</v>
      </c>
      <c r="F37" s="54"/>
      <c r="G37" s="135">
        <f>MROUND(E37*F37,2)</f>
        <v>0</v>
      </c>
    </row>
    <row r="38" spans="1:7" ht="24.95" customHeight="1">
      <c r="A38" s="1"/>
      <c r="B38" s="78">
        <v>3.2</v>
      </c>
      <c r="C38" s="158" t="s">
        <v>65</v>
      </c>
      <c r="D38" s="80" t="s">
        <v>13</v>
      </c>
      <c r="E38" s="79">
        <v>1</v>
      </c>
      <c r="F38" s="54"/>
      <c r="G38" s="135">
        <f>MROUND(E38*F38,2)</f>
        <v>0</v>
      </c>
    </row>
    <row r="39" spans="1:7" ht="24.95" customHeight="1">
      <c r="A39" s="1"/>
      <c r="B39" s="81">
        <v>3.3</v>
      </c>
      <c r="C39" s="158" t="s">
        <v>66</v>
      </c>
      <c r="D39" s="82" t="s">
        <v>14</v>
      </c>
      <c r="E39" s="79">
        <v>1</v>
      </c>
      <c r="F39" s="54"/>
      <c r="G39" s="135">
        <f>MROUND(E39*F39,2)</f>
        <v>0</v>
      </c>
    </row>
    <row r="40" spans="1:7" ht="24.95" customHeight="1">
      <c r="A40" s="1"/>
      <c r="B40" s="81">
        <v>3.4</v>
      </c>
      <c r="C40" s="158" t="s">
        <v>67</v>
      </c>
      <c r="D40" s="82" t="s">
        <v>13</v>
      </c>
      <c r="E40" s="79">
        <v>1</v>
      </c>
      <c r="F40" s="54"/>
      <c r="G40" s="135">
        <f>MROUND(E40*F40,2)</f>
        <v>0</v>
      </c>
    </row>
    <row r="41" spans="1:7" ht="24.95" customHeight="1">
      <c r="A41" s="1"/>
      <c r="B41" s="83" t="s">
        <v>16</v>
      </c>
      <c r="C41" s="64" t="s">
        <v>16</v>
      </c>
      <c r="D41" s="84"/>
      <c r="E41" s="66"/>
      <c r="F41" s="67" t="s">
        <v>17</v>
      </c>
      <c r="G41" s="143">
        <f>SUM(G37:G40)</f>
        <v>0</v>
      </c>
    </row>
    <row r="42" spans="1:7" ht="24.95" customHeight="1">
      <c r="A42" s="1"/>
      <c r="B42" s="85">
        <v>4</v>
      </c>
      <c r="C42" s="86" t="s">
        <v>68</v>
      </c>
      <c r="D42" s="86"/>
      <c r="E42" s="87"/>
      <c r="F42" s="86"/>
      <c r="G42" s="130"/>
    </row>
    <row r="43" spans="1:7" ht="24.95" customHeight="1">
      <c r="A43" s="1"/>
      <c r="B43" s="71">
        <v>4.0999999999999996</v>
      </c>
      <c r="C43" s="156" t="s">
        <v>69</v>
      </c>
      <c r="D43" s="56" t="s">
        <v>13</v>
      </c>
      <c r="E43" s="88">
        <v>1</v>
      </c>
      <c r="F43" s="89"/>
      <c r="G43" s="135">
        <f>MROUND(E43*F43,2)</f>
        <v>0</v>
      </c>
    </row>
    <row r="44" spans="1:7" ht="24.95" customHeight="1">
      <c r="A44" s="1"/>
      <c r="B44" s="73" t="s">
        <v>16</v>
      </c>
      <c r="C44" s="74" t="s">
        <v>16</v>
      </c>
      <c r="D44" s="75"/>
      <c r="E44" s="76"/>
      <c r="F44" s="90" t="s">
        <v>17</v>
      </c>
      <c r="G44" s="144">
        <f>SUM(G43:G43)</f>
        <v>0</v>
      </c>
    </row>
    <row r="45" spans="1:7" ht="24.95" customHeight="1">
      <c r="A45" s="1"/>
      <c r="B45" s="85">
        <v>5</v>
      </c>
      <c r="C45" s="86" t="s">
        <v>70</v>
      </c>
      <c r="D45" s="86"/>
      <c r="E45" s="87"/>
      <c r="F45" s="86"/>
      <c r="G45" s="145"/>
    </row>
    <row r="46" spans="1:7" ht="24.95" customHeight="1">
      <c r="A46" s="1"/>
      <c r="B46" s="91">
        <v>5.0999999999999996</v>
      </c>
      <c r="C46" s="159" t="s">
        <v>71</v>
      </c>
      <c r="D46" s="56" t="s">
        <v>72</v>
      </c>
      <c r="E46" s="146">
        <v>1</v>
      </c>
      <c r="F46" s="12"/>
      <c r="G46" s="135">
        <f>MROUND(E46*F46,2)</f>
        <v>0</v>
      </c>
    </row>
    <row r="47" spans="1:7" ht="24.95" customHeight="1">
      <c r="A47" s="1"/>
      <c r="B47" s="91">
        <v>5.2</v>
      </c>
      <c r="C47" s="160" t="s">
        <v>73</v>
      </c>
      <c r="D47" s="92" t="s">
        <v>13</v>
      </c>
      <c r="E47" s="70">
        <v>1</v>
      </c>
      <c r="F47" s="12"/>
      <c r="G47" s="135">
        <f t="shared" ref="G47:G50" si="3">MROUND(E47*F47,2)</f>
        <v>0</v>
      </c>
    </row>
    <row r="48" spans="1:7" ht="24.95" customHeight="1">
      <c r="A48" s="1"/>
      <c r="B48" s="91">
        <v>5.3</v>
      </c>
      <c r="C48" s="159" t="s">
        <v>74</v>
      </c>
      <c r="D48" s="56" t="s">
        <v>13</v>
      </c>
      <c r="E48" s="93">
        <v>1</v>
      </c>
      <c r="F48" s="12"/>
      <c r="G48" s="135">
        <f t="shared" si="3"/>
        <v>0</v>
      </c>
    </row>
    <row r="49" spans="1:7" ht="24.95" customHeight="1">
      <c r="A49" s="1"/>
      <c r="B49" s="91">
        <v>5.4</v>
      </c>
      <c r="C49" s="159" t="s">
        <v>75</v>
      </c>
      <c r="D49" s="56" t="s">
        <v>14</v>
      </c>
      <c r="E49" s="93">
        <v>1</v>
      </c>
      <c r="F49" s="12"/>
      <c r="G49" s="135">
        <f t="shared" si="3"/>
        <v>0</v>
      </c>
    </row>
    <row r="50" spans="1:7" ht="24.95" customHeight="1">
      <c r="A50" s="1"/>
      <c r="B50" s="91">
        <v>5.5</v>
      </c>
      <c r="C50" s="155" t="s">
        <v>76</v>
      </c>
      <c r="D50" s="56" t="s">
        <v>13</v>
      </c>
      <c r="E50" s="93">
        <v>1</v>
      </c>
      <c r="F50" s="94"/>
      <c r="G50" s="135">
        <f t="shared" si="3"/>
        <v>0</v>
      </c>
    </row>
    <row r="51" spans="1:7" ht="24.95" customHeight="1">
      <c r="A51" s="1"/>
      <c r="B51" s="91">
        <v>5.6</v>
      </c>
      <c r="C51" s="161" t="s">
        <v>77</v>
      </c>
      <c r="D51" s="52" t="s">
        <v>13</v>
      </c>
      <c r="E51" s="93">
        <v>1</v>
      </c>
      <c r="F51" s="94"/>
      <c r="G51" s="135">
        <f>MROUND(E51*F51,2)</f>
        <v>0</v>
      </c>
    </row>
    <row r="52" spans="1:7" ht="24.95" customHeight="1">
      <c r="A52" s="1"/>
      <c r="B52" s="73" t="s">
        <v>16</v>
      </c>
      <c r="C52" s="74" t="s">
        <v>16</v>
      </c>
      <c r="D52" s="75"/>
      <c r="E52" s="76"/>
      <c r="F52" s="90" t="s">
        <v>17</v>
      </c>
      <c r="G52" s="144">
        <f>SUM(G46:G51)</f>
        <v>0</v>
      </c>
    </row>
    <row r="53" spans="1:7" ht="24.95" customHeight="1">
      <c r="A53" s="1"/>
      <c r="B53" s="85">
        <v>6</v>
      </c>
      <c r="C53" s="86" t="s">
        <v>78</v>
      </c>
      <c r="D53" s="86"/>
      <c r="E53" s="87"/>
      <c r="F53" s="86"/>
      <c r="G53" s="145"/>
    </row>
    <row r="54" spans="1:7" ht="24.95" customHeight="1">
      <c r="A54" s="1"/>
      <c r="B54" s="95">
        <v>6.1</v>
      </c>
      <c r="C54" s="162" t="s">
        <v>79</v>
      </c>
      <c r="D54" s="7" t="s">
        <v>80</v>
      </c>
      <c r="E54" s="70">
        <v>1</v>
      </c>
      <c r="F54" s="96"/>
      <c r="G54" s="135">
        <f t="shared" ref="G54" si="4">MROUND(E54*F54,2)</f>
        <v>0</v>
      </c>
    </row>
    <row r="55" spans="1:7" ht="24.95" customHeight="1">
      <c r="A55" s="1"/>
      <c r="B55" s="73" t="s">
        <v>16</v>
      </c>
      <c r="C55" s="74" t="s">
        <v>16</v>
      </c>
      <c r="D55" s="75"/>
      <c r="E55" s="76"/>
      <c r="F55" s="90" t="s">
        <v>17</v>
      </c>
      <c r="G55" s="144">
        <f>SUM(G54)</f>
        <v>0</v>
      </c>
    </row>
    <row r="56" spans="1:7" ht="24.95" customHeight="1">
      <c r="A56" s="1"/>
      <c r="B56" s="85">
        <v>7</v>
      </c>
      <c r="C56" s="86" t="s">
        <v>81</v>
      </c>
      <c r="D56" s="86"/>
      <c r="E56" s="87"/>
      <c r="F56" s="86"/>
      <c r="G56" s="145"/>
    </row>
    <row r="57" spans="1:7" ht="24.95" customHeight="1">
      <c r="A57" s="1"/>
      <c r="B57" s="95" t="s">
        <v>82</v>
      </c>
      <c r="C57" s="162" t="s">
        <v>83</v>
      </c>
      <c r="D57" s="7" t="s">
        <v>14</v>
      </c>
      <c r="E57" s="70">
        <v>1</v>
      </c>
      <c r="F57" s="96"/>
      <c r="G57" s="135">
        <f t="shared" ref="G57:G58" si="5">MROUND(E57*F57,2)</f>
        <v>0</v>
      </c>
    </row>
    <row r="58" spans="1:7" ht="24.95" customHeight="1">
      <c r="A58" s="1"/>
      <c r="B58" s="95" t="s">
        <v>84</v>
      </c>
      <c r="C58" s="163" t="s">
        <v>85</v>
      </c>
      <c r="D58" s="11" t="s">
        <v>37</v>
      </c>
      <c r="E58" s="97">
        <v>1</v>
      </c>
      <c r="F58" s="98"/>
      <c r="G58" s="135">
        <f t="shared" si="5"/>
        <v>0</v>
      </c>
    </row>
    <row r="59" spans="1:7" ht="24.95" customHeight="1">
      <c r="A59" s="1"/>
      <c r="B59" s="73" t="s">
        <v>16</v>
      </c>
      <c r="C59" s="74" t="s">
        <v>16</v>
      </c>
      <c r="D59" s="75"/>
      <c r="E59" s="76"/>
      <c r="F59" s="90" t="s">
        <v>17</v>
      </c>
      <c r="G59" s="144">
        <f>SUM(G57:G58)</f>
        <v>0</v>
      </c>
    </row>
    <row r="60" spans="1:7" ht="24.95" customHeight="1">
      <c r="A60" s="1"/>
      <c r="B60" s="99"/>
      <c r="C60" s="100"/>
      <c r="D60" s="101"/>
      <c r="E60" s="101"/>
      <c r="F60" s="102"/>
      <c r="G60" s="131"/>
    </row>
    <row r="61" spans="1:7" ht="24.95" customHeight="1">
      <c r="A61" s="1"/>
      <c r="B61" s="99"/>
      <c r="C61" s="100"/>
      <c r="D61" s="101"/>
      <c r="E61" s="101"/>
      <c r="F61" s="102"/>
      <c r="G61" s="131"/>
    </row>
    <row r="62" spans="1:7" ht="24.95" customHeight="1">
      <c r="A62" s="1"/>
      <c r="B62" s="103"/>
      <c r="C62" s="104" t="s">
        <v>18</v>
      </c>
      <c r="D62" s="105"/>
      <c r="E62" s="105"/>
      <c r="F62" s="106"/>
      <c r="G62" s="144">
        <f>SUM(G29,G35,G41,G44,G52,G55,G59)</f>
        <v>0</v>
      </c>
    </row>
    <row r="63" spans="1:7" ht="24.95" customHeight="1">
      <c r="A63" s="1"/>
      <c r="B63" s="147"/>
      <c r="C63" s="148" t="s">
        <v>19</v>
      </c>
      <c r="D63" s="149"/>
      <c r="E63" s="149"/>
      <c r="F63" s="149"/>
      <c r="G63" s="150"/>
    </row>
    <row r="64" spans="1:7" ht="24.95" customHeight="1">
      <c r="A64" s="1"/>
      <c r="B64" s="99" t="s">
        <v>16</v>
      </c>
      <c r="C64" s="107"/>
      <c r="D64" s="108"/>
      <c r="E64" s="108"/>
      <c r="F64" s="107"/>
      <c r="G64" s="132"/>
    </row>
    <row r="65" spans="1:7" ht="24.95" customHeight="1">
      <c r="A65" s="1"/>
      <c r="B65" s="46" t="s">
        <v>7</v>
      </c>
      <c r="C65" s="109" t="s">
        <v>20</v>
      </c>
      <c r="D65" s="110"/>
      <c r="E65" s="111"/>
      <c r="F65" s="47" t="s">
        <v>21</v>
      </c>
      <c r="G65" s="128" t="s">
        <v>12</v>
      </c>
    </row>
    <row r="66" spans="1:7" ht="24.95" customHeight="1">
      <c r="A66" s="1"/>
      <c r="B66" s="112" t="s">
        <v>22</v>
      </c>
      <c r="C66" s="113" t="s">
        <v>23</v>
      </c>
      <c r="D66" s="114"/>
      <c r="E66" s="115"/>
      <c r="F66" s="116">
        <f>[1]A.U.I!J66</f>
        <v>0</v>
      </c>
      <c r="G66" s="132">
        <f>$G$62*F66</f>
        <v>0</v>
      </c>
    </row>
    <row r="67" spans="1:7" ht="24.95" customHeight="1">
      <c r="A67" s="1"/>
      <c r="B67" s="112" t="s">
        <v>24</v>
      </c>
      <c r="C67" s="113" t="s">
        <v>25</v>
      </c>
      <c r="D67" s="114"/>
      <c r="E67" s="115"/>
      <c r="F67" s="116">
        <f>[1]A.U.I!J67</f>
        <v>0</v>
      </c>
      <c r="G67" s="132">
        <f t="shared" ref="G67:G68" si="6">$G$62*F67</f>
        <v>0</v>
      </c>
    </row>
    <row r="68" spans="1:7" ht="24.95" customHeight="1">
      <c r="A68" s="1"/>
      <c r="B68" s="112" t="s">
        <v>26</v>
      </c>
      <c r="C68" s="113" t="s">
        <v>27</v>
      </c>
      <c r="D68" s="114"/>
      <c r="E68" s="115"/>
      <c r="F68" s="116">
        <f>[1]A.U.I!J68</f>
        <v>0</v>
      </c>
      <c r="G68" s="132">
        <f t="shared" si="6"/>
        <v>0</v>
      </c>
    </row>
    <row r="69" spans="1:7" ht="24.95" customHeight="1">
      <c r="A69" s="1"/>
      <c r="B69" s="112" t="s">
        <v>28</v>
      </c>
      <c r="C69" s="113" t="s">
        <v>29</v>
      </c>
      <c r="D69" s="114"/>
      <c r="E69" s="115"/>
      <c r="F69" s="117">
        <v>0.19</v>
      </c>
      <c r="G69" s="133">
        <f>+F69*G67</f>
        <v>0</v>
      </c>
    </row>
    <row r="70" spans="1:7" ht="24.95" customHeight="1" thickBot="1">
      <c r="A70" s="1"/>
      <c r="B70" s="118"/>
      <c r="C70" s="119" t="s">
        <v>30</v>
      </c>
      <c r="D70" s="120"/>
      <c r="E70" s="120"/>
      <c r="F70" s="121"/>
      <c r="G70" s="134">
        <f>SUM(G66:G69)</f>
        <v>0</v>
      </c>
    </row>
    <row r="71" spans="1:7" ht="24.95" customHeight="1">
      <c r="A71" s="1"/>
      <c r="B71" s="122"/>
      <c r="C71" s="123"/>
      <c r="D71" s="124"/>
      <c r="E71" s="124"/>
      <c r="F71" s="117"/>
      <c r="G71" s="133"/>
    </row>
    <row r="72" spans="1:7" ht="24.95" customHeight="1">
      <c r="A72" s="1"/>
      <c r="B72" s="122"/>
      <c r="C72" s="123" t="s">
        <v>86</v>
      </c>
      <c r="D72" s="124"/>
      <c r="E72" s="124"/>
      <c r="F72" s="117"/>
      <c r="G72" s="133"/>
    </row>
    <row r="73" spans="1:7" ht="24.95" customHeight="1">
      <c r="A73" s="1"/>
      <c r="B73" s="122"/>
      <c r="C73" s="123"/>
      <c r="D73" s="124"/>
      <c r="E73" s="124"/>
      <c r="F73" s="117"/>
      <c r="G73" s="133"/>
    </row>
    <row r="74" spans="1:7" ht="24.95" customHeight="1" thickBot="1">
      <c r="A74" s="1"/>
      <c r="B74" s="151"/>
      <c r="C74" s="152" t="s">
        <v>31</v>
      </c>
      <c r="D74" s="152"/>
      <c r="E74" s="152"/>
      <c r="F74" s="152"/>
      <c r="G74" s="153">
        <f>ROUND(G62+G72+G70,2)</f>
        <v>0</v>
      </c>
    </row>
    <row r="75" spans="1:7">
      <c r="B75" s="15"/>
      <c r="C75" s="16"/>
      <c r="D75" s="16"/>
      <c r="E75" s="16"/>
      <c r="F75" s="16"/>
      <c r="G75" s="137"/>
    </row>
    <row r="76" spans="1:7" ht="30.75" customHeight="1">
      <c r="B76" s="37" t="s">
        <v>90</v>
      </c>
      <c r="C76" s="37"/>
      <c r="D76" s="37"/>
      <c r="E76" s="37"/>
      <c r="F76" s="37"/>
      <c r="G76" s="37"/>
    </row>
    <row r="77" spans="1:7" ht="27.75" customHeight="1">
      <c r="B77" s="37" t="s">
        <v>40</v>
      </c>
      <c r="C77" s="37"/>
      <c r="D77" s="37"/>
      <c r="E77" s="37"/>
      <c r="F77" s="37"/>
      <c r="G77" s="37"/>
    </row>
    <row r="78" spans="1:7" ht="14.45" customHeight="1">
      <c r="B78" s="39"/>
      <c r="C78" s="39"/>
      <c r="D78" s="39"/>
      <c r="E78" s="39"/>
      <c r="F78" s="39"/>
      <c r="G78" s="39"/>
    </row>
    <row r="79" spans="1:7" ht="29.25" customHeight="1">
      <c r="B79" s="37" t="s">
        <v>39</v>
      </c>
      <c r="C79" s="37"/>
      <c r="D79" s="37"/>
      <c r="E79" s="37"/>
      <c r="F79" s="37"/>
      <c r="G79" s="37"/>
    </row>
    <row r="80" spans="1:7" ht="10.5" customHeight="1">
      <c r="B80" s="21"/>
      <c r="C80" s="21"/>
      <c r="D80" s="21"/>
      <c r="E80" s="21"/>
      <c r="F80" s="21"/>
      <c r="G80" s="138"/>
    </row>
    <row r="81" spans="1:7" s="3" customFormat="1" ht="57" customHeight="1">
      <c r="A81" s="4"/>
      <c r="B81" s="38" t="s">
        <v>87</v>
      </c>
      <c r="C81" s="38"/>
      <c r="D81" s="38"/>
      <c r="E81" s="38"/>
      <c r="F81" s="38"/>
      <c r="G81" s="38"/>
    </row>
    <row r="82" spans="1:7">
      <c r="B82" s="22"/>
      <c r="C82" s="21"/>
      <c r="D82" s="22"/>
      <c r="E82" s="23"/>
      <c r="F82" s="23"/>
      <c r="G82" s="126"/>
    </row>
    <row r="83" spans="1:7" ht="18" customHeight="1">
      <c r="B83" s="39" t="s">
        <v>32</v>
      </c>
      <c r="C83" s="39"/>
      <c r="D83" s="39"/>
      <c r="E83" s="39"/>
      <c r="F83" s="39"/>
      <c r="G83" s="39"/>
    </row>
    <row r="84" spans="1:7" ht="17.25" customHeight="1">
      <c r="B84" s="22"/>
      <c r="C84" s="21"/>
      <c r="D84" s="22"/>
      <c r="E84" s="23"/>
      <c r="F84" s="23"/>
      <c r="G84" s="126"/>
    </row>
    <row r="85" spans="1:7" ht="17.25" customHeight="1">
      <c r="B85" s="37" t="s">
        <v>41</v>
      </c>
      <c r="C85" s="37"/>
      <c r="D85" s="37"/>
      <c r="E85" s="37"/>
      <c r="F85" s="37"/>
      <c r="G85" s="37"/>
    </row>
    <row r="86" spans="1:7" ht="25.5" customHeight="1">
      <c r="B86" s="22"/>
      <c r="C86" s="21"/>
      <c r="D86" s="22"/>
      <c r="E86" s="23"/>
      <c r="F86" s="23"/>
      <c r="G86" s="126"/>
    </row>
    <row r="87" spans="1:7" ht="19.5" customHeight="1">
      <c r="B87" s="39" t="s">
        <v>33</v>
      </c>
      <c r="C87" s="39"/>
      <c r="D87" s="39"/>
      <c r="E87" s="39"/>
      <c r="F87" s="39"/>
      <c r="G87" s="39"/>
    </row>
    <row r="88" spans="1:7" ht="21" customHeight="1">
      <c r="B88" s="26"/>
      <c r="C88" s="25"/>
      <c r="D88" s="26"/>
      <c r="E88" s="27"/>
      <c r="F88" s="27"/>
      <c r="G88" s="139"/>
    </row>
    <row r="89" spans="1:7" ht="25.5" customHeight="1"/>
    <row r="90" spans="1:7" ht="25.5" customHeight="1">
      <c r="B90" s="41" t="s">
        <v>35</v>
      </c>
      <c r="C90" s="41"/>
      <c r="D90" s="41"/>
      <c r="E90" s="41"/>
      <c r="F90" s="41"/>
      <c r="G90" s="41"/>
    </row>
    <row r="91" spans="1:7" ht="25.5" customHeight="1">
      <c r="B91" s="29" t="s">
        <v>42</v>
      </c>
      <c r="C91" s="30"/>
      <c r="D91" s="28"/>
      <c r="E91" s="31"/>
      <c r="F91" s="31"/>
      <c r="G91" s="141"/>
    </row>
    <row r="92" spans="1:7" ht="23.25" customHeight="1">
      <c r="B92" s="41" t="s">
        <v>43</v>
      </c>
      <c r="C92" s="41"/>
      <c r="D92" s="29"/>
      <c r="E92" s="29"/>
      <c r="F92" s="29"/>
      <c r="G92" s="142"/>
    </row>
    <row r="93" spans="1:7" ht="23.25" customHeight="1">
      <c r="B93" s="41" t="s">
        <v>44</v>
      </c>
      <c r="C93" s="41"/>
      <c r="D93" s="41"/>
      <c r="E93" s="41"/>
      <c r="F93" s="41"/>
      <c r="G93" s="41"/>
    </row>
    <row r="94" spans="1:7" ht="21.75" customHeight="1">
      <c r="B94" s="41" t="s">
        <v>45</v>
      </c>
      <c r="C94" s="41"/>
      <c r="D94" s="41"/>
      <c r="E94" s="41"/>
      <c r="F94" s="41"/>
      <c r="G94" s="41"/>
    </row>
    <row r="95" spans="1:7" ht="24.75" customHeight="1">
      <c r="B95" s="41" t="s">
        <v>46</v>
      </c>
      <c r="C95" s="41"/>
      <c r="D95" s="41"/>
      <c r="E95" s="41"/>
      <c r="F95" s="41"/>
      <c r="G95" s="41"/>
    </row>
    <row r="96" spans="1:7" ht="16.5" customHeight="1"/>
    <row r="97" spans="2:7" ht="48" customHeight="1">
      <c r="B97" s="40" t="s">
        <v>34</v>
      </c>
      <c r="C97" s="40"/>
      <c r="D97" s="40"/>
      <c r="E97" s="40"/>
      <c r="F97" s="40"/>
      <c r="G97" s="40"/>
    </row>
    <row r="98" spans="2:7" ht="89.25" customHeight="1"/>
    <row r="99" spans="2:7" ht="89.25" customHeight="1"/>
    <row r="104" spans="2:7" ht="51" customHeight="1"/>
    <row r="105" spans="2:7" ht="51" customHeight="1"/>
    <row r="106" spans="2:7" ht="114.75" customHeight="1"/>
    <row r="107" spans="2:7" ht="102" customHeight="1"/>
    <row r="108" spans="2:7" ht="89.25" customHeight="1"/>
    <row r="112" spans="2:7" ht="63.75" customHeight="1"/>
    <row r="113" ht="127.5" customHeight="1"/>
    <row r="114" ht="140.25" customHeight="1"/>
    <row r="118" ht="89.25" customHeight="1"/>
    <row r="122" ht="89.25" customHeight="1"/>
    <row r="125" ht="25.5" customHeight="1"/>
    <row r="126" ht="25.5" customHeight="1"/>
    <row r="127" ht="191.25" customHeight="1"/>
    <row r="130" ht="25.5" customHeight="1"/>
    <row r="131" ht="178.5" customHeight="1"/>
    <row r="132" ht="102" customHeight="1"/>
    <row r="133" ht="25.5" customHeight="1"/>
    <row r="134" ht="216.75" customHeight="1"/>
    <row r="137" ht="25.5" customHeight="1"/>
    <row r="138" ht="25.5" customHeight="1"/>
    <row r="139" ht="25.5" customHeight="1"/>
    <row r="140" ht="51" customHeight="1"/>
    <row r="141" ht="25.5" customHeight="1"/>
    <row r="142" ht="267.75" customHeight="1"/>
    <row r="147" ht="102" customHeight="1"/>
    <row r="148" ht="114.75" customHeight="1"/>
    <row r="149" ht="25.5" customHeight="1"/>
    <row r="150" ht="25.5" customHeight="1"/>
    <row r="151" ht="178.5" customHeight="1"/>
    <row r="153" ht="38.25" customHeight="1"/>
    <row r="154" ht="25.5" customHeight="1"/>
    <row r="155" ht="229.5" customHeight="1"/>
    <row r="159" ht="63.75" customHeight="1"/>
    <row r="160" ht="102" customHeight="1"/>
    <row r="161" ht="114.75" customHeight="1"/>
    <row r="162" ht="38.25" customHeight="1"/>
    <row r="163" ht="38.25" customHeight="1"/>
    <row r="164" ht="114.75" customHeight="1"/>
    <row r="165" ht="38.25" customHeight="1"/>
    <row r="168" ht="25.5" customHeight="1"/>
    <row r="169" ht="25.5" customHeight="1"/>
    <row r="170" ht="25.5" customHeight="1"/>
    <row r="171" ht="25.5" customHeight="1"/>
    <row r="172" ht="25.5" customHeight="1"/>
    <row r="173" ht="25.5" customHeight="1"/>
    <row r="174" ht="216.75" customHeight="1"/>
    <row r="178" ht="25.5" customHeight="1"/>
    <row r="179" ht="165.75" customHeight="1"/>
    <row r="180" ht="89.25" customHeight="1"/>
    <row r="181" ht="51" customHeight="1"/>
    <row r="182" ht="102" customHeight="1"/>
    <row r="183" ht="25.5" customHeight="1"/>
    <row r="184" ht="229.5" customHeight="1"/>
    <row r="187" ht="25.5" customHeight="1"/>
    <row r="188" ht="25.5" customHeight="1"/>
    <row r="189" ht="140.25" customHeight="1"/>
    <row r="192" ht="25.5" customHeight="1"/>
    <row r="193" ht="25.5" customHeight="1"/>
    <row r="194" ht="178.5" customHeight="1"/>
    <row r="198" ht="89.25" customHeight="1"/>
    <row r="199" ht="114.75" customHeight="1"/>
    <row r="200" ht="76.5" customHeight="1"/>
    <row r="204" ht="89.25" customHeight="1"/>
    <row r="205" ht="89.25" customHeight="1"/>
    <row r="206" ht="76.5" customHeight="1"/>
    <row r="207" ht="51" customHeight="1"/>
    <row r="208" ht="51" customHeight="1"/>
    <row r="209" ht="102" customHeight="1"/>
    <row r="210" ht="51" customHeight="1"/>
  </sheetData>
  <mergeCells count="30">
    <mergeCell ref="B83:G83"/>
    <mergeCell ref="B85:G85"/>
    <mergeCell ref="B18:E18"/>
    <mergeCell ref="C62:F62"/>
    <mergeCell ref="C63:G63"/>
    <mergeCell ref="C65:E65"/>
    <mergeCell ref="C66:E66"/>
    <mergeCell ref="C67:E67"/>
    <mergeCell ref="C68:E68"/>
    <mergeCell ref="C69:E69"/>
    <mergeCell ref="C70:F70"/>
    <mergeCell ref="C74:F74"/>
    <mergeCell ref="B87:G87"/>
    <mergeCell ref="B97:G97"/>
    <mergeCell ref="B90:G90"/>
    <mergeCell ref="B94:G94"/>
    <mergeCell ref="B95:G95"/>
    <mergeCell ref="B93:G93"/>
    <mergeCell ref="B92:C92"/>
    <mergeCell ref="B17:G17"/>
    <mergeCell ref="B81:G81"/>
    <mergeCell ref="B76:G76"/>
    <mergeCell ref="B77:G77"/>
    <mergeCell ref="B78:G78"/>
    <mergeCell ref="B79:G79"/>
    <mergeCell ref="A2:G2"/>
    <mergeCell ref="A3:G3"/>
    <mergeCell ref="A7:G7"/>
    <mergeCell ref="B5:G6"/>
    <mergeCell ref="B11:C11"/>
  </mergeCells>
  <conditionalFormatting sqref="G60:G61 G30 G36 G4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168BE-7B15-48BB-AB79-D17BD19F515D}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  <pageSetup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46ED15E1E97E545AB1EA58E6F659755" ma:contentTypeVersion="15" ma:contentTypeDescription="Crear nuevo documento." ma:contentTypeScope="" ma:versionID="1a2ed9337972c8ab47a6f94f33e067e6">
  <xsd:schema xmlns:xsd="http://www.w3.org/2001/XMLSchema" xmlns:xs="http://www.w3.org/2001/XMLSchema" xmlns:p="http://schemas.microsoft.com/office/2006/metadata/properties" xmlns:ns3="edb4a288-17c0-409b-be07-d1c7bdacde27" xmlns:ns4="f2207403-2827-4a88-a5c6-0e27dd21bfd0" targetNamespace="http://schemas.microsoft.com/office/2006/metadata/properties" ma:root="true" ma:fieldsID="4d6fae7ad6a2e872804c6d12da81ab88" ns3:_="" ns4:_="">
    <xsd:import namespace="edb4a288-17c0-409b-be07-d1c7bdacde27"/>
    <xsd:import namespace="f2207403-2827-4a88-a5c6-0e27dd21bfd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4a288-17c0-409b-be07-d1c7bdacde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207403-2827-4a88-a5c6-0e27dd21bfd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db4a288-17c0-409b-be07-d1c7bdacde27" xsi:nil="true"/>
  </documentManagement>
</p:properties>
</file>

<file path=customXml/itemProps1.xml><?xml version="1.0" encoding="utf-8"?>
<ds:datastoreItem xmlns:ds="http://schemas.openxmlformats.org/officeDocument/2006/customXml" ds:itemID="{056527F2-DAB3-405D-8775-FC238BADFB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6A4D2-D7E4-45D5-A452-F499F0086D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b4a288-17c0-409b-be07-d1c7bdacde27"/>
    <ds:schemaRef ds:uri="f2207403-2827-4a88-a5c6-0e27dd21bf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3990AC-6FEB-4A1D-957E-A6DD8F495604}">
  <ds:schemaRefs>
    <ds:schemaRef ds:uri="http://schemas.microsoft.com/office/2006/metadata/properties"/>
    <ds:schemaRef ds:uri="http://schemas.microsoft.com/office/infopath/2007/PartnerControls"/>
    <ds:schemaRef ds:uri="edb4a288-17c0-409b-be07-d1c7bdacde2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</vt:lpstr>
      <vt:lpstr>Hoja2</vt:lpstr>
      <vt:lpstr>FORMATO!Área_de_impresión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>DAVID ALEXANDER BUCHELLI GUTIERREZ</cp:lastModifiedBy>
  <cp:revision/>
  <cp:lastPrinted>2025-04-09T19:35:29Z</cp:lastPrinted>
  <dcterms:created xsi:type="dcterms:W3CDTF">2015-06-05T18:19:34Z</dcterms:created>
  <dcterms:modified xsi:type="dcterms:W3CDTF">2025-07-01T22:57:17Z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0x010100446ED15E1E97E545AB1EA58E6F659755</vt:lpwstr>
  </property>
</Properties>
</file>