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Udenar\OneDrive - Universidad de Nariño\UNIVERSIDAD DE NARIÑO\(3) 2025\(5) MAYO\(6) MARTES 20 DE MAYO DE 2025\2. DOCUMENTOS A PUBLICAR\"/>
    </mc:Choice>
  </mc:AlternateContent>
  <xr:revisionPtr revIDLastSave="0" documentId="6_{4B610133-036A-460A-98D5-76A310014B7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1" r:id="rId1"/>
  </sheets>
  <externalReferences>
    <externalReference r:id="rId2"/>
  </externalReferences>
  <definedNames>
    <definedName name="_xlnm.Print_Area" localSheetId="0">FORMATO!$A$1:$H$153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6" i="1" l="1"/>
  <c r="F125" i="1"/>
  <c r="F124" i="1"/>
  <c r="G120" i="1"/>
  <c r="G119" i="1" s="1"/>
  <c r="G116" i="1"/>
  <c r="G115" i="1"/>
  <c r="G113" i="1"/>
  <c r="G112" i="1"/>
  <c r="G104" i="1"/>
  <c r="G103" i="1"/>
  <c r="G102" i="1"/>
  <c r="G101" i="1"/>
  <c r="G99" i="1"/>
  <c r="G98" i="1"/>
  <c r="G97" i="1"/>
  <c r="B97" i="1"/>
  <c r="B98" i="1" s="1"/>
  <c r="B99" i="1" s="1"/>
  <c r="B100" i="1" s="1"/>
  <c r="B101" i="1" s="1"/>
  <c r="B102" i="1" s="1"/>
  <c r="B103" i="1" s="1"/>
  <c r="B104" i="1" s="1"/>
  <c r="B105" i="1" s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79" i="1"/>
  <c r="G78" i="1"/>
  <c r="G77" i="1"/>
  <c r="G76" i="1"/>
  <c r="G72" i="1"/>
  <c r="G71" i="1"/>
  <c r="G68" i="1"/>
  <c r="G67" i="1"/>
  <c r="G65" i="1"/>
  <c r="G64" i="1"/>
  <c r="G63" i="1"/>
  <c r="G61" i="1"/>
  <c r="G60" i="1"/>
  <c r="G59" i="1"/>
  <c r="G58" i="1"/>
  <c r="G57" i="1"/>
  <c r="G56" i="1"/>
  <c r="G55" i="1"/>
  <c r="G54" i="1"/>
  <c r="G49" i="1"/>
  <c r="G47" i="1"/>
  <c r="G46" i="1"/>
  <c r="G45" i="1"/>
  <c r="G43" i="1"/>
  <c r="G41" i="1"/>
  <c r="G40" i="1"/>
  <c r="G39" i="1"/>
  <c r="G37" i="1"/>
  <c r="G35" i="1"/>
  <c r="G34" i="1"/>
  <c r="G33" i="1"/>
  <c r="B33" i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G32" i="1"/>
  <c r="G28" i="1"/>
  <c r="G27" i="1"/>
  <c r="G25" i="1"/>
  <c r="G24" i="1"/>
  <c r="G22" i="1"/>
  <c r="G21" i="1"/>
  <c r="G48" i="1" l="1"/>
  <c r="G62" i="1"/>
  <c r="G105" i="1"/>
  <c r="G114" i="1"/>
  <c r="G69" i="1"/>
  <c r="G100" i="1"/>
  <c r="G109" i="1"/>
  <c r="G38" i="1"/>
  <c r="G26" i="1"/>
  <c r="G44" i="1"/>
  <c r="G70" i="1"/>
  <c r="G96" i="1"/>
  <c r="G110" i="1"/>
  <c r="G23" i="1"/>
  <c r="G50" i="1"/>
  <c r="G36" i="1"/>
  <c r="G66" i="1"/>
  <c r="G80" i="1"/>
  <c r="G42" i="1"/>
  <c r="G111" i="1"/>
  <c r="G75" i="1" l="1"/>
  <c r="G53" i="1"/>
  <c r="G20" i="1"/>
  <c r="G31" i="1"/>
  <c r="G108" i="1"/>
  <c r="G123" i="1" l="1"/>
  <c r="G124" i="1" l="1"/>
  <c r="G126" i="1"/>
  <c r="G127" i="1" s="1"/>
  <c r="G125" i="1"/>
  <c r="G129" i="1" l="1"/>
</calcChain>
</file>

<file path=xl/sharedStrings.xml><?xml version="1.0" encoding="utf-8"?>
<sst xmlns="http://schemas.openxmlformats.org/spreadsheetml/2006/main" count="212" uniqueCount="131">
  <si>
    <t>SECCIÓN IV</t>
  </si>
  <si>
    <t>FORMATO DE OFERTA ECONOMICA</t>
  </si>
  <si>
    <t xml:space="preserve">Señores
</t>
  </si>
  <si>
    <t>UNIVERSIDAD DE NARIÑO</t>
  </si>
  <si>
    <t xml:space="preserve">CIUDADELA UNIVERSITARIA TOROBAJO
</t>
  </si>
  <si>
    <t>PASTO-NARIÑO</t>
  </si>
  <si>
    <t>Estimados señores</t>
  </si>
  <si>
    <t>M2</t>
  </si>
  <si>
    <t>ML</t>
  </si>
  <si>
    <t>IVA SOBRE LA UTILIDAD</t>
  </si>
  <si>
    <t xml:space="preserve">Certificamos que:
</t>
  </si>
  <si>
    <t>No presentamos ningún conflicto de interés.</t>
  </si>
  <si>
    <t>1La oferta debe presentarse en Pesos Colombianos, moneda que también será utilizada para el pago de los servicios. Se debe indicar el precio total de la oferta en palabras y en cifras, incluyendo todos los impuestos, derechos y demás gravámenes de ley.</t>
  </si>
  <si>
    <t xml:space="preserve">FIRMA: </t>
  </si>
  <si>
    <t>UND</t>
  </si>
  <si>
    <r>
      <rPr>
        <b/>
        <sz val="10"/>
        <color theme="1"/>
        <rFont val="Arial"/>
        <family val="2"/>
      </rPr>
      <t xml:space="preserve">NOTA 3: </t>
    </r>
    <r>
      <rPr>
        <sz val="10"/>
        <color theme="1"/>
        <rFont val="Arial"/>
        <family val="2"/>
      </rPr>
      <t>El porcentaje del AUI no puede superar el 30,00 %, asi mismo, no se podra ofertar imprevistos del 0%, so pena de rechazo de la oferta.</t>
    </r>
  </si>
  <si>
    <r>
      <rPr>
        <b/>
        <sz val="10"/>
        <color theme="1"/>
        <rFont val="Arial"/>
        <family val="2"/>
      </rPr>
      <t>NOTA 2:</t>
    </r>
    <r>
      <rPr>
        <sz val="10"/>
        <color theme="1"/>
        <rFont val="Arial"/>
        <family val="2"/>
      </rPr>
      <t xml:space="preserve"> Los valores aquí consignados se tomaran con dos decimales</t>
    </r>
  </si>
  <si>
    <t>Los gastos que genere la ejecución de la obra correrán a cuenta del Contratista, y se realizaran en el municipio de Pasto.</t>
  </si>
  <si>
    <t xml:space="preserve">NOMBRE REPRESENTANTE LEGAL: </t>
  </si>
  <si>
    <t xml:space="preserve">CEDULA: </t>
  </si>
  <si>
    <t xml:space="preserve">NOMBRE CONSORCIO: </t>
  </si>
  <si>
    <t xml:space="preserve">DIRECCION: </t>
  </si>
  <si>
    <t xml:space="preserve">TELEFONO: </t>
  </si>
  <si>
    <t>ITEM</t>
  </si>
  <si>
    <t>DESCRIPCION</t>
  </si>
  <si>
    <t>PRELIMINARES</t>
  </si>
  <si>
    <t>LOCALIZACIÓN Y REPLANTEO</t>
  </si>
  <si>
    <t>CERRAMIENTO PROVISIONAL (POLISOMBRA) H=2M</t>
  </si>
  <si>
    <t>CAMPAMENTO PROVISIONAL DE 20 M2</t>
  </si>
  <si>
    <t>DESMONTE Y MONTAJE DE VENTANA DE FACHADA</t>
  </si>
  <si>
    <t>DESMONTE DE ELEMENTOS COMO PUERTAS Y LAMPARAS</t>
  </si>
  <si>
    <t>DESMONTE DE ELEMENTOS DE SEÑALIZACION, TOMACORRIENTES, INTERRUPTORES, ROCIADORES Y DETECTORES DE HUMO</t>
  </si>
  <si>
    <t>DESMONTE DE TUBERIA DE RED ELECTRICA Y RED CONTRAINCENDIOS</t>
  </si>
  <si>
    <t>SUMINISTRO E INSTALACION DE PAPEL  ESMERILADO PARA VENTANA FACHADA PRINCIPAL</t>
  </si>
  <si>
    <t>MAMPOSTERÍA Y ACABADOS</t>
  </si>
  <si>
    <t>DEMOLICION DE MUROS EN MAMPOSTERIA, INCLUYE ACARREO INTERNO Y DESALOJO HASTA ESCOMBRERA</t>
  </si>
  <si>
    <t>AISLAMIENTO DE PISO CON LANA MINERAL, E: 9 CM</t>
  </si>
  <si>
    <t>PLACA DE CONTRAPISO LIVIANO EN PLACA DE SUPERBOARD, DE 20MM EN FIBROCEMENTO</t>
  </si>
  <si>
    <t>PISO CERÁMICO, COLOR SEGÚN DISEÑO</t>
  </si>
  <si>
    <t>MAMPOSTERÍA CON LADRILLO FAROL, E: 7 CM</t>
  </si>
  <si>
    <t>PAÑETE PARA MUROS CON MORTERO 1:3. E: 1,5 CM</t>
  </si>
  <si>
    <t>AISLAMIENTO DE MUROS CON LANA MINERAL E: 4.5 CM, INCLUYE ESTRUCTURA EN ALUMINIO PARA FIJACIÓN</t>
  </si>
  <si>
    <t>AISLAMIENTO DE MUROS CON LANA MINERAL E: 9,0 CM, INCLUYE ESTRUCTURA EN ALUMINIO PARA FIJACIÓN</t>
  </si>
  <si>
    <t>ACABADO DE MUROS CON PLACA DE YESO LAMINADO DE 1/2"</t>
  </si>
  <si>
    <t>AISLAMIENTO DE TECHO CON LANA MINERAL, E: 9CM</t>
  </si>
  <si>
    <t>ACABADO DE CIELO RASO CON PLACA DE YESO LAMINADO DE 1/2"</t>
  </si>
  <si>
    <t>PINTURA PARA MUROS INTERIORES Y CIELOS, COLOR SEGÚN DISEÑO</t>
  </si>
  <si>
    <t>VIDRIO DE VISIÓN UNILATERAL CON AISLAMIENTO ACÚSTICO</t>
  </si>
  <si>
    <t>ACABADO DE MUROS CON PÁNELES ACÚSTICOS, COLOR Y FORMA SEGÚN DISEÑO</t>
  </si>
  <si>
    <t>SUMINISTRO E INSTALACIÓN DE PUERTA CORTAFUEGOS, DE ACERO GALVANIZADO</t>
  </si>
  <si>
    <t>ESTRUCTURA EN ACERO GALVANIZADO DE ALTA RESISTENCIA, 150mm X 50mm 2.5 espesor. (Incluye anclajes de fijacion )</t>
  </si>
  <si>
    <t>SUMINISTRO E INSTALACION DE PUERTA EN ALUMINIO Y VIDRIO LAMINADO 3+3 INCOLORO PERFILERIA EN TUBULARES T244 CON ADAPTADORES DOBLE Y SENCILLO, TUBULARES  3/4X3/4 PARA MARCO COLOR NATURAL Y CERRADURA TUBULAR DE MANIJA. CENTRO DE INSTALACIÓN AJUSTABLE (60 -70 MM), ANSI GRADO 3</t>
  </si>
  <si>
    <t>SUMINISTRO E INSTALACION DE PUERTA ENTAMBORADA EN MELAMINA DE 6MM COLOR GRIS TECA LIMO O SIMILAR, ELABORADA EN ESTRUCTURA EN MADERA MACIZA CANTOS RIJIDOS DEL MISMO MATERIAL, MARCO EN MADERA Y TAPALUZ DEL MISMO MATERIAL  CHAPA DE PALANCA EN ACERO INOXIDABLE, ANSI GRADO 3 CENTRO DE INSTALACION AJUSTABLE.</t>
  </si>
  <si>
    <t>GUARDAESCOBA EN CERAMICA ANCHO MAX 10CM</t>
  </si>
  <si>
    <t>SISTEMA DE VENTILACIÓN</t>
  </si>
  <si>
    <t>DESMONTE DE LAMINAS DE SUPERBOARD EN FACHADA</t>
  </si>
  <si>
    <t>MONTAJE DE LAMINAS DE SUPERBOARD EN FACHADA</t>
  </si>
  <si>
    <t>SISTEMA CENTRAL 05 TR 60,000 Btu 3/220Vol marca YORK, R4110a</t>
  </si>
  <si>
    <t>TUBERÍA DE COBRE SOPORTADA Y AISLADA 1/2x7/8</t>
  </si>
  <si>
    <t>SUMINISTRO E INSTALACIÓN DE REFRIGERANTE 410 A</t>
  </si>
  <si>
    <t>KG</t>
  </si>
  <si>
    <t>SOPORTE METÁLICO PARA EQUIPOS</t>
  </si>
  <si>
    <t>CABLEADO DE SEÑAL 3 x 12</t>
  </si>
  <si>
    <t>ACCESORIOS DE CONTROL PRESOSTATO ALTA Y BAJA CON TEMPORIZADOR</t>
  </si>
  <si>
    <t>VÁLVULA DE CIERRE TIPO BOLA</t>
  </si>
  <si>
    <t>TERMOSTATO DIGITAL 1 ETAPA, PROGRAMABLE</t>
  </si>
  <si>
    <t>FILTRO SECADOR DE HUMEDAD 1/2"</t>
  </si>
  <si>
    <t>ACCESORIOS DE MONTAJE SOPORTES, CHAZOS, PINTURA, CODOS, DESAGUES PVC</t>
  </si>
  <si>
    <t>DUCTO DE 14x14" EN LÁMINA GALVANIZADA CAL 24 AISLADO CON YUMBOLÓN</t>
  </si>
  <si>
    <t>DUCTO DE 10x10" EN LÁMINA GALVANIZADA CAL 24 AISLADO CON YUMBOLÓN</t>
  </si>
  <si>
    <t>DUCTO DE 8x8" EN LÁMINA GALVANIZADA CAL 24 AISLADO CON YUMBOLÓN</t>
  </si>
  <si>
    <t>DIFUSOR DE 10" x 10", ALETA FIJA CON DAMPER</t>
  </si>
  <si>
    <t>DIFUSOR DE 8" x 8", ALETA FIJA CON DAMPER</t>
  </si>
  <si>
    <t>REJILLAS CON RETORNO 20" x 20"</t>
  </si>
  <si>
    <t>TRANSPORTE DE MATERIALES E INSUMOS</t>
  </si>
  <si>
    <t>INSTALACIONES ELÉCTRICAS</t>
  </si>
  <si>
    <t>SALIDA ALUMBRADO (SOLO LA SALIDA, TUBERIA EMT, CAJAS Y CABLE DE COBRE TIPO HFFR - LS LIBRE DE HALOGENOS - SIN SUMINISTRO DE LUMINARIA))</t>
  </si>
  <si>
    <t>SALIDA INTERRUPTOR DE ALUMBRADO SENCILLO, DOBLE, TRIPLE, SENSOR MOVIMIENTO</t>
  </si>
  <si>
    <t>SUMINISTRO E INSTALACIÓN SALIDA ILUMINACIÓN LETRERO LED, INDICACIÓN DE  SALIDA</t>
  </si>
  <si>
    <t xml:space="preserve">SUMINISTRO E INSTALACIÓN SALIDA ILUMINACIÓN DE EMERGENCIA </t>
  </si>
  <si>
    <t xml:space="preserve">SUMINISTRO E INSTALACION DE LUMINARIA LED 60X60 40 W </t>
  </si>
  <si>
    <t>SUMINISTRO E INSTALACION DE LUMINARIA LED 60X60 40 W  DIMERIZABLE</t>
  </si>
  <si>
    <t>SUMINISTRO E INSTALACION DE LUMINARIA LED PANEL RD 30W</t>
  </si>
  <si>
    <t xml:space="preserve">SALIDA TOMACORRIENTE NORMAL EN MURO O CANAL  </t>
  </si>
  <si>
    <t xml:space="preserve">SALIDA TOMACORRIENTE REGULADO NORMAL EN MURO O CANAL  </t>
  </si>
  <si>
    <t>SALIDA TOMACORRIENTE BIFASICO PARA UNIDAD CONDENSADORA AA</t>
  </si>
  <si>
    <t>SALIDA TOMACORRIENTE BIFASICO PARA UNIDAD  EVAPORADORA  AA</t>
  </si>
  <si>
    <t>SUMINISTRO, INSTALACIÓN Y MONTAJE DE UNA ACOMETIDA DESDE SUBTERRANIZACION BT - EQUIPO DE MEDIDA HASTA TABLERO  EN 2X6  + 1X6N+ 1X8T AWG  POR DUCTO EMT 1 1/2"</t>
  </si>
  <si>
    <t>SUMINISTRO, INSTALACIÓN Y MONTAJE DE UNA ACOMETIDA DESDE TABLERO NORMAL HASTA TABLERO REGULADO PASANDO POR UPS  EN 1X8  + 1X8N+ 1X12T AWG  POR DUCTO EMT 1"</t>
  </si>
  <si>
    <t>CANALIZACION DE BAJA TENSION TUBERIA EMT,  1 Ø 1 1/2''</t>
  </si>
  <si>
    <t>SUMINISTRO, INSTALACIÓN Y MONTAJE DE UN TABLERO TRIFASICO DE 12 CTOS PUERTA,CHAPA Y LLAVE Y ESPACIO PARA TOTALIZADOR</t>
  </si>
  <si>
    <t xml:space="preserve">SUMINISTRO, INSTALACIÓN Y MONTAJE DE UN TABLERO MOFASICO DE 8 CTOS PUERTA,CHAPA Y LLAVE </t>
  </si>
  <si>
    <t>SUMINISTRO, INSTALACIÓN Y MONTAJE  BREAKERS ENCUFABLES 1X20A</t>
  </si>
  <si>
    <t>SUMINISTRO, INSTALACIÓN Y MONTAJE  BREAKERS ENCUFABLES 1X40A</t>
  </si>
  <si>
    <t xml:space="preserve"> SUMINISTRO, INSTALACIÓN Y MONTAJE DE UN BYPASS MANUAL 40A, EN CAJA DE PASO DE 25X25</t>
  </si>
  <si>
    <t>SUMINISTRO, INSTALACION Y MONTAJE DE ENLACE DE VOZ Y/O DATOS CAT 6A BLINDADO PROMEDIO 100M</t>
  </si>
  <si>
    <t>SUMINISTRO E INSTALACION UPS MONOFASICA DE 2 KVA, ON LINE, AUTONOMIA 10 MINUTOS A PLENA CARGA, INCLUYE BYPAS MANUAL</t>
  </si>
  <si>
    <t>SUMINISTRO E INSTALACIÓN DE SERVIDOR ALL IN ONE CONSOLA DE CAPTURA Y MONITOREO Y CONTROL DE AUDIO , 1TB, LICENCIAS IP.  6 CANALES HD</t>
  </si>
  <si>
    <t>SUMINISTRO E INSTALACIÓN DE VIDEOCÁMARA PTZ</t>
  </si>
  <si>
    <t>SUMINISTRO E INSTALACIÓN DE CÁMARAS FIJAS HD</t>
  </si>
  <si>
    <t>SUMINISTRO E INSTALACIÓN DE CÁMARAS OJO DE PEZ</t>
  </si>
  <si>
    <t>SUMINISTRO E INSTALACIÓN DE SISTEMA DE COTROL Y VISUALIZACION: JOYSTICK DE CONTROL, PANTALLA DE VISUALIZACIÓN</t>
  </si>
  <si>
    <t xml:space="preserve">S.I.P. SALIDA PUNTO SISTEMA CCTV (INCLUYE TUBERIA METALICA Y ACCESORIOS EMT DE 3/4", CAJAS RATWELD, ELEMENTOS DE FIJACION) </t>
  </si>
  <si>
    <t xml:space="preserve">SUMINISTRO E INSTALACIÓN DE SALIDA PUNTO SISTEMA DETECCION Y ALARMA CONTRA INCENDIO (INCLUYE TUBERIA METALICA Y ACCESORIOS EMT DE 3/4", CAJAS RATWELD, ELEMENTOS DE FIJACION) </t>
  </si>
  <si>
    <t>SUMINISTRO E INSTALACIÓN DE DETECTOR HUMO FOTOELÉCTRICO ANALÓGICO FAP-425-O-R2 AVENAR OPTICAL FIRE DETECTOR O COMPATIBLE CON PANEL EXISTENTE</t>
  </si>
  <si>
    <t>SUMINISTRO E INSTALACIÓN DE  CABLE 2x16 SOL BC NS FPLR RD MULTICONDUCTOR RISER - FIRE ALARM CABLE 1000FT PARA SCL1, NAC1 Y REMOTO</t>
  </si>
  <si>
    <t>EQUIPOS DE AUDIO</t>
  </si>
  <si>
    <t>SUMINISTRO E INSTALACIÓN DE ALTAVOZ SATELITAL DE TECHO DE 2.75″ PARA SISTEMA DE AUDIO DISTRIBUIDO</t>
  </si>
  <si>
    <t>SUMINISTRO E INSTALACIÓN DE CONSOLA MEZCLADORA ANALÓGICA CON INTERFAZ DE AUDIO INTEGRADA, 12 CANALES</t>
  </si>
  <si>
    <t>SUMINISTRO E INSTALACIÓN DE MICRÓFONO DE ESCRITORIO TIPO CUELLO DE GANSO PARA SISTEMA DE LLAMADOS</t>
  </si>
  <si>
    <t>SUMINISTRO E INSTALACIÓN DE MATRIZ DE AUDIO MULTIZONA CON AMPLIFICADOR INTEGRADO DE 4 ZONAS INDEPENDIENTES</t>
  </si>
  <si>
    <t>SUMINISTRO E INSTALACIÓN DE SISTEMA INALÁMBRICO DE MICROFONÍA TIPO BODYPACK CON RECEPTOR DIGITAL</t>
  </si>
  <si>
    <t>SUMINISTRO DE AUDÍFONOS PROFESIONALES DE MONITOREO EN ESTUDIO, CON RESPUESTA DE FRECUENCIA EXTENDIDA</t>
  </si>
  <si>
    <t>SUMINISTRO DE SISTEMA DE INTERCOMUNICACIÓN INALÁMBRICO BIDIRECCIONAL PARA PRODUCCIÓN O COORDINACIÓN TÉCNICA</t>
  </si>
  <si>
    <t>SUMINISTRO E INSTALACIÓN DE SEÑALÉTICA GRÁFICA EN ACRÍLICO CON IMPRESIÓN DE ALTA RESOLUCIÓN</t>
  </si>
  <si>
    <t>ASEO</t>
  </si>
  <si>
    <t>ORDEN, ASEO Y LIMPIEZA</t>
  </si>
  <si>
    <t>GBL</t>
  </si>
  <si>
    <t>VALOR COSTOS DIRECTOS</t>
  </si>
  <si>
    <t>ADMINISTRACION</t>
  </si>
  <si>
    <t>IMPREVISTOS</t>
  </si>
  <si>
    <t>UTILIDAD</t>
  </si>
  <si>
    <t>PMA</t>
  </si>
  <si>
    <t>VALOR COSTOS INDIRECTOS</t>
  </si>
  <si>
    <t>VR. UNITARIO</t>
  </si>
  <si>
    <t>CANTIDAD</t>
  </si>
  <si>
    <t>VR. TOTAL</t>
  </si>
  <si>
    <r>
      <rPr>
        <b/>
        <sz val="10"/>
        <color theme="1"/>
        <rFont val="Arial"/>
        <family val="2"/>
      </rPr>
      <t>NOTA 1:</t>
    </r>
    <r>
      <rPr>
        <sz val="10"/>
        <color theme="1"/>
        <rFont val="Arial"/>
        <family val="2"/>
      </rPr>
      <t xml:space="preserve"> Sólo se deben diligenciar las casillas “VR UNITARIO, VR TOTAL, VALOR COSTOS DIRECTOS, ADMINISTRACIÓN, IMPREVISTOS, UTLIDAD, IVA SOBRE LA UTILIDAD, PMA, VALOR COSTOS DIRECTOS".</t>
    </r>
  </si>
  <si>
    <r>
      <t xml:space="preserve">El monto total de nuestra Oferta asciende a XXXXXXXXXXXXXXXXXXXXXXXXXXXXXXXXXXXXXXXXXXXXXXXXXXXXXXXXXXXXXXXXXXXXXXXXXXXXX. Esta Oferta será obligatoria para el </t>
    </r>
    <r>
      <rPr>
        <sz val="10"/>
        <color rgb="FFFF0000"/>
        <rFont val="Arial"/>
        <family val="2"/>
      </rPr>
      <t>OFERENTE</t>
    </r>
    <r>
      <rPr>
        <sz val="10"/>
        <color theme="1"/>
        <rFont val="Arial"/>
        <family val="2"/>
      </rPr>
      <t xml:space="preserve"> hasta cuarenta y cinco (45) días hábiles contados a partir de la fecha límite de presentación de cotizaciones.</t>
    </r>
  </si>
  <si>
    <t xml:space="preserve">Luego de examinar los requisitos de la solicitud de oferta, para la contratación de “CONSTRUCCIÓN DE LA CÁMARA DE GESELL UBICADA EN EL BLOQUE 1 SUR DE LA FACULTAD DE CIENCIAS HUMANAS Y SOCIALES DE LA UNIVERSIDAD DE NARIÑO, SEDE TOROBAJO”.  Presento oferta, de acuerdo con las especificaciones, términos y condiciones de la solicitud, de la siguiente manera: </t>
  </si>
  <si>
    <t>Asunto: N° de Solicitud: 012-2025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</si>
</sst>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"/>
    <numFmt numFmtId="165" formatCode="_(&quot;$&quot;\ * #,##0.00_);_(&quot;$&quot;\ * \(#,##0.00\);_(&quot;$&quot;\ * &quot;-&quot;??_);_(@_)"/>
    <numFmt numFmtId="166" formatCode="_-&quot;$&quot;* #,##0_-;\-&quot;$&quot;* #,##0_-;_-&quot;$&quot;* &quot;-&quot;_-;_-@_-"/>
    <numFmt numFmtId="167" formatCode="_(&quot;$&quot;* #,##0.00_);_(&quot;$&quot;* \(#,##0.00\);_(&quot;$&quot;* &quot;-&quot;??_);_(@_)"/>
    <numFmt numFmtId="168" formatCode="_-&quot;$&quot;* #,##0.00_-;\-&quot;$&quot;* #,##0.00_-;_-&quot;$&quot;* &quot;-&quot;??_-;_-@_-"/>
    <numFmt numFmtId="169" formatCode="_ * #,##0.00_ ;_ * \-#,##0.00_ ;_ * &quot;-&quot;??_ ;_ @_ "/>
    <numFmt numFmtId="170" formatCode="[$$-500A]#,##0.00"/>
    <numFmt numFmtId="171" formatCode="#,##0_ ;\-#,##0\ "/>
  </numFmts>
  <fonts count="2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.5"/>
      <color rgb="FF000000"/>
      <name val="Calibri"/>
    </font>
    <font>
      <sz val="9.75"/>
      <color rgb="FF000000"/>
      <name val="Calibri"/>
      <family val="2"/>
    </font>
    <font>
      <sz val="10.5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NTURY G"/>
    </font>
    <font>
      <b/>
      <sz val="10"/>
      <color indexed="8"/>
      <name val="Century Gothic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0"/>
      <name val="Arial Narrow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rgb="FFCFD6AA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9">
    <xf numFmtId="0" fontId="0" fillId="0" borderId="0"/>
    <xf numFmtId="0" fontId="3" fillId="0" borderId="0"/>
    <xf numFmtId="0" fontId="4" fillId="0" borderId="0"/>
    <xf numFmtId="0" fontId="6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166" fontId="4" fillId="0" borderId="0" applyFont="0" applyFill="0" applyBorder="0" applyAlignment="0" applyProtection="0"/>
    <xf numFmtId="0" fontId="6" fillId="0" borderId="0"/>
    <xf numFmtId="0" fontId="4" fillId="0" borderId="0"/>
    <xf numFmtId="167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8" fillId="0" borderId="3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0" fillId="0" borderId="0"/>
    <xf numFmtId="0" fontId="6" fillId="0" borderId="0"/>
    <xf numFmtId="0" fontId="4" fillId="0" borderId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4" fillId="0" borderId="0"/>
    <xf numFmtId="170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42" fontId="9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4" fillId="0" borderId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166" fontId="6" fillId="0" borderId="0" applyFont="0" applyFill="0" applyBorder="0" applyAlignment="0" applyProtection="0"/>
    <xf numFmtId="0" fontId="4" fillId="0" borderId="0"/>
    <xf numFmtId="0" fontId="12" fillId="0" borderId="0"/>
    <xf numFmtId="42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0" fillId="0" borderId="0" xfId="0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4" fontId="17" fillId="0" borderId="0" xfId="2" applyNumberFormat="1" applyFont="1" applyAlignment="1">
      <alignment horizontal="center" vertical="center" wrapText="1"/>
    </xf>
    <xf numFmtId="165" fontId="17" fillId="0" borderId="0" xfId="2" applyNumberFormat="1" applyFont="1" applyAlignment="1">
      <alignment horizontal="center" vertical="center" wrapText="1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4" fontId="14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4" fontId="19" fillId="0" borderId="0" xfId="0" applyNumberFormat="1" applyFont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  <xf numFmtId="0" fontId="22" fillId="3" borderId="11" xfId="0" applyFont="1" applyFill="1" applyBorder="1" applyAlignment="1" applyProtection="1">
      <alignment vertical="center"/>
      <protection locked="0"/>
    </xf>
    <xf numFmtId="0" fontId="20" fillId="3" borderId="11" xfId="0" applyFont="1" applyFill="1" applyBorder="1" applyAlignment="1" applyProtection="1">
      <alignment horizontal="center" vertical="center" wrapText="1"/>
      <protection hidden="1"/>
    </xf>
    <xf numFmtId="0" fontId="21" fillId="0" borderId="12" xfId="0" applyFont="1" applyBorder="1" applyAlignment="1" applyProtection="1">
      <alignment horizontal="center" vertical="center"/>
      <protection hidden="1"/>
    </xf>
    <xf numFmtId="0" fontId="23" fillId="4" borderId="13" xfId="0" applyFont="1" applyFill="1" applyBorder="1" applyAlignment="1" applyProtection="1">
      <alignment horizontal="left" vertical="center" wrapText="1"/>
      <protection hidden="1"/>
    </xf>
    <xf numFmtId="0" fontId="21" fillId="4" borderId="13" xfId="0" applyFont="1" applyFill="1" applyBorder="1" applyAlignment="1" applyProtection="1">
      <alignment horizontal="center" vertical="center"/>
      <protection hidden="1"/>
    </xf>
    <xf numFmtId="2" fontId="21" fillId="4" borderId="13" xfId="0" applyNumberFormat="1" applyFont="1" applyFill="1" applyBorder="1" applyAlignment="1" applyProtection="1">
      <alignment horizontal="center" vertical="center"/>
      <protection hidden="1"/>
    </xf>
    <xf numFmtId="0" fontId="21" fillId="0" borderId="0" xfId="0" applyFont="1" applyAlignment="1">
      <alignment horizontal="left" vertical="center"/>
    </xf>
    <xf numFmtId="2" fontId="22" fillId="3" borderId="11" xfId="0" applyNumberFormat="1" applyFont="1" applyFill="1" applyBorder="1" applyAlignment="1" applyProtection="1">
      <alignment vertical="center" wrapText="1"/>
      <protection locked="0" hidden="1"/>
    </xf>
    <xf numFmtId="0" fontId="21" fillId="4" borderId="21" xfId="0" applyFont="1" applyFill="1" applyBorder="1" applyAlignment="1" applyProtection="1">
      <alignment horizontal="center" vertical="center"/>
      <protection hidden="1"/>
    </xf>
    <xf numFmtId="2" fontId="21" fillId="0" borderId="12" xfId="0" applyNumberFormat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3" fillId="0" borderId="12" xfId="0" applyFont="1" applyFill="1" applyBorder="1" applyAlignment="1" applyProtection="1">
      <alignment horizontal="left" vertical="center" wrapText="1"/>
      <protection hidden="1"/>
    </xf>
    <xf numFmtId="0" fontId="21" fillId="0" borderId="12" xfId="0" applyFont="1" applyFill="1" applyBorder="1" applyAlignment="1" applyProtection="1">
      <alignment horizontal="center" vertical="center"/>
      <protection hidden="1"/>
    </xf>
    <xf numFmtId="2" fontId="21" fillId="0" borderId="12" xfId="0" applyNumberFormat="1" applyFont="1" applyFill="1" applyBorder="1" applyAlignment="1" applyProtection="1">
      <alignment horizontal="center" vertical="center"/>
      <protection hidden="1"/>
    </xf>
    <xf numFmtId="0" fontId="23" fillId="0" borderId="14" xfId="0" applyFont="1" applyFill="1" applyBorder="1" applyAlignment="1" applyProtection="1">
      <alignment horizontal="left" vertical="center" wrapText="1"/>
      <protection hidden="1"/>
    </xf>
    <xf numFmtId="0" fontId="21" fillId="0" borderId="14" xfId="0" applyFont="1" applyFill="1" applyBorder="1" applyAlignment="1" applyProtection="1">
      <alignment horizontal="center" vertical="center"/>
      <protection hidden="1"/>
    </xf>
    <xf numFmtId="2" fontId="21" fillId="0" borderId="14" xfId="0" applyNumberFormat="1" applyFont="1" applyFill="1" applyBorder="1" applyAlignment="1" applyProtection="1">
      <alignment horizontal="center" vertical="center"/>
      <protection hidden="1"/>
    </xf>
    <xf numFmtId="0" fontId="23" fillId="0" borderId="17" xfId="0" applyFont="1" applyFill="1" applyBorder="1" applyAlignment="1" applyProtection="1">
      <alignment horizontal="left" vertical="center" wrapText="1"/>
      <protection hidden="1"/>
    </xf>
    <xf numFmtId="0" fontId="21" fillId="0" borderId="17" xfId="0" applyFont="1" applyFill="1" applyBorder="1" applyAlignment="1" applyProtection="1">
      <alignment horizontal="center" vertical="center"/>
      <protection hidden="1"/>
    </xf>
    <xf numFmtId="2" fontId="21" fillId="0" borderId="17" xfId="0" applyNumberFormat="1" applyFont="1" applyFill="1" applyBorder="1" applyAlignment="1" applyProtection="1">
      <alignment horizontal="center" vertical="center"/>
      <protection hidden="1"/>
    </xf>
    <xf numFmtId="0" fontId="21" fillId="0" borderId="19" xfId="0" applyFont="1" applyFill="1" applyBorder="1" applyAlignment="1" applyProtection="1">
      <alignment horizontal="center" vertical="center"/>
      <protection hidden="1"/>
    </xf>
    <xf numFmtId="0" fontId="23" fillId="0" borderId="15" xfId="0" applyFont="1" applyFill="1" applyBorder="1" applyAlignment="1" applyProtection="1">
      <alignment horizontal="left" vertical="center" wrapText="1"/>
      <protection hidden="1"/>
    </xf>
    <xf numFmtId="0" fontId="21" fillId="0" borderId="20" xfId="0" applyFont="1" applyFill="1" applyBorder="1" applyAlignment="1" applyProtection="1">
      <alignment horizontal="center" vertical="center"/>
      <protection hidden="1"/>
    </xf>
    <xf numFmtId="2" fontId="21" fillId="0" borderId="15" xfId="0" applyNumberFormat="1" applyFont="1" applyFill="1" applyBorder="1" applyAlignment="1" applyProtection="1">
      <alignment horizontal="center" vertical="center"/>
      <protection hidden="1"/>
    </xf>
    <xf numFmtId="0" fontId="21" fillId="0" borderId="16" xfId="0" applyFont="1" applyFill="1" applyBorder="1" applyAlignment="1" applyProtection="1">
      <alignment horizontal="center" vertical="center"/>
      <protection hidden="1"/>
    </xf>
    <xf numFmtId="0" fontId="21" fillId="0" borderId="18" xfId="0" applyFont="1" applyFill="1" applyBorder="1" applyAlignment="1" applyProtection="1">
      <alignment horizontal="center" vertical="center"/>
      <protection hidden="1"/>
    </xf>
    <xf numFmtId="44" fontId="20" fillId="3" borderId="11" xfId="107" applyFont="1" applyFill="1" applyBorder="1" applyAlignment="1" applyProtection="1">
      <alignment horizontal="center" vertical="center" wrapText="1"/>
      <protection hidden="1"/>
    </xf>
    <xf numFmtId="44" fontId="21" fillId="0" borderId="12" xfId="107" applyFont="1" applyFill="1" applyBorder="1" applyAlignment="1" applyProtection="1">
      <alignment horizontal="center" vertical="center"/>
      <protection hidden="1"/>
    </xf>
    <xf numFmtId="44" fontId="20" fillId="4" borderId="13" xfId="107" applyFont="1" applyFill="1" applyBorder="1" applyAlignment="1" applyProtection="1">
      <alignment horizontal="center" vertical="center"/>
      <protection hidden="1"/>
    </xf>
    <xf numFmtId="44" fontId="21" fillId="0" borderId="14" xfId="107" applyFont="1" applyFill="1" applyBorder="1" applyAlignment="1" applyProtection="1">
      <alignment horizontal="center" vertical="center"/>
      <protection hidden="1"/>
    </xf>
    <xf numFmtId="44" fontId="21" fillId="0" borderId="17" xfId="107" applyFont="1" applyFill="1" applyBorder="1" applyAlignment="1" applyProtection="1">
      <alignment horizontal="center" vertical="center"/>
      <protection hidden="1"/>
    </xf>
    <xf numFmtId="44" fontId="21" fillId="0" borderId="18" xfId="107" applyFont="1" applyFill="1" applyBorder="1" applyAlignment="1" applyProtection="1">
      <alignment horizontal="center" vertical="center"/>
      <protection hidden="1"/>
    </xf>
    <xf numFmtId="44" fontId="21" fillId="0" borderId="16" xfId="107" applyFont="1" applyFill="1" applyBorder="1" applyAlignment="1" applyProtection="1">
      <alignment horizontal="center" vertical="center"/>
      <protection hidden="1"/>
    </xf>
    <xf numFmtId="44" fontId="21" fillId="0" borderId="20" xfId="107" applyFont="1" applyFill="1" applyBorder="1" applyAlignment="1" applyProtection="1">
      <alignment horizontal="center" vertical="center"/>
      <protection hidden="1"/>
    </xf>
    <xf numFmtId="44" fontId="20" fillId="4" borderId="21" xfId="107" applyFont="1" applyFill="1" applyBorder="1" applyAlignment="1" applyProtection="1">
      <alignment horizontal="center" vertical="center"/>
      <protection hidden="1"/>
    </xf>
    <xf numFmtId="44" fontId="21" fillId="0" borderId="12" xfId="107" applyFont="1" applyBorder="1" applyAlignment="1" applyProtection="1">
      <alignment horizontal="center" vertical="center"/>
      <protection hidden="1"/>
    </xf>
    <xf numFmtId="10" fontId="6" fillId="0" borderId="1" xfId="108" applyNumberFormat="1" applyFont="1" applyBorder="1" applyAlignment="1" applyProtection="1">
      <alignment horizontal="center" vertical="center"/>
      <protection hidden="1"/>
    </xf>
    <xf numFmtId="0" fontId="21" fillId="5" borderId="22" xfId="0" applyFont="1" applyFill="1" applyBorder="1" applyAlignment="1" applyProtection="1">
      <alignment horizontal="center" vertical="center"/>
      <protection hidden="1"/>
    </xf>
    <xf numFmtId="10" fontId="6" fillId="5" borderId="22" xfId="108" applyNumberFormat="1" applyFont="1" applyFill="1" applyBorder="1" applyAlignment="1" applyProtection="1">
      <alignment horizontal="center" vertical="center"/>
      <protection hidden="1"/>
    </xf>
    <xf numFmtId="165" fontId="6" fillId="0" borderId="5" xfId="78" applyFont="1" applyBorder="1" applyAlignment="1" applyProtection="1">
      <alignment horizontal="center" vertical="center"/>
      <protection hidden="1"/>
    </xf>
    <xf numFmtId="165" fontId="6" fillId="5" borderId="5" xfId="78" applyFont="1" applyFill="1" applyBorder="1" applyAlignment="1" applyProtection="1">
      <alignment horizontal="center" vertical="center"/>
      <protection hidden="1"/>
    </xf>
    <xf numFmtId="167" fontId="24" fillId="0" borderId="7" xfId="0" applyNumberFormat="1" applyFont="1" applyBorder="1" applyAlignment="1">
      <alignment horizontal="center" vertical="center"/>
    </xf>
    <xf numFmtId="165" fontId="20" fillId="0" borderId="10" xfId="78" applyFont="1" applyBorder="1" applyAlignment="1" applyProtection="1">
      <alignment horizontal="center" vertical="center"/>
      <protection hidden="1"/>
    </xf>
    <xf numFmtId="2" fontId="20" fillId="2" borderId="24" xfId="0" applyNumberFormat="1" applyFont="1" applyFill="1" applyBorder="1" applyAlignment="1" applyProtection="1">
      <alignment horizontal="center" vertical="center"/>
      <protection hidden="1"/>
    </xf>
    <xf numFmtId="0" fontId="20" fillId="2" borderId="25" xfId="0" applyFont="1" applyFill="1" applyBorder="1" applyAlignment="1" applyProtection="1">
      <alignment horizontal="left" vertical="center"/>
      <protection hidden="1"/>
    </xf>
    <xf numFmtId="0" fontId="20" fillId="2" borderId="25" xfId="0" applyFont="1" applyFill="1" applyBorder="1" applyAlignment="1" applyProtection="1">
      <alignment horizontal="center" vertical="center"/>
      <protection hidden="1"/>
    </xf>
    <xf numFmtId="4" fontId="20" fillId="2" borderId="25" xfId="0" applyNumberFormat="1" applyFont="1" applyFill="1" applyBorder="1" applyAlignment="1" applyProtection="1">
      <alignment horizontal="center" vertical="center"/>
      <protection hidden="1"/>
    </xf>
    <xf numFmtId="171" fontId="20" fillId="2" borderId="26" xfId="106" applyNumberFormat="1" applyFont="1" applyFill="1" applyBorder="1" applyAlignment="1" applyProtection="1">
      <alignment horizontal="center" vertical="center" wrapText="1"/>
      <protection hidden="1"/>
    </xf>
    <xf numFmtId="2" fontId="21" fillId="0" borderId="27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  <xf numFmtId="171" fontId="21" fillId="0" borderId="28" xfId="106" applyNumberFormat="1" applyFont="1" applyBorder="1" applyAlignment="1">
      <alignment horizontal="center" vertical="center"/>
    </xf>
    <xf numFmtId="2" fontId="22" fillId="3" borderId="29" xfId="0" applyNumberFormat="1" applyFont="1" applyFill="1" applyBorder="1" applyAlignment="1" applyProtection="1">
      <alignment horizontal="center" vertical="center"/>
      <protection locked="0"/>
    </xf>
    <xf numFmtId="44" fontId="22" fillId="3" borderId="30" xfId="107" applyFont="1" applyFill="1" applyBorder="1" applyAlignment="1" applyProtection="1">
      <alignment horizontal="center" vertical="center" wrapText="1"/>
      <protection hidden="1"/>
    </xf>
    <xf numFmtId="2" fontId="6" fillId="0" borderId="31" xfId="0" applyNumberFormat="1" applyFont="1" applyFill="1" applyBorder="1" applyAlignment="1" applyProtection="1">
      <alignment horizontal="center" vertical="center"/>
      <protection locked="0" hidden="1"/>
    </xf>
    <xf numFmtId="44" fontId="21" fillId="0" borderId="32" xfId="107" applyFont="1" applyBorder="1" applyAlignment="1" applyProtection="1">
      <alignment horizontal="center" vertical="center"/>
      <protection hidden="1"/>
    </xf>
    <xf numFmtId="2" fontId="6" fillId="4" borderId="33" xfId="0" applyNumberFormat="1" applyFont="1" applyFill="1" applyBorder="1" applyAlignment="1" applyProtection="1">
      <alignment horizontal="center" vertical="center"/>
      <protection locked="0" hidden="1"/>
    </xf>
    <xf numFmtId="44" fontId="22" fillId="4" borderId="34" xfId="107" applyFont="1" applyFill="1" applyBorder="1" applyAlignment="1" applyProtection="1">
      <alignment horizontal="center" vertical="center"/>
      <protection hidden="1"/>
    </xf>
    <xf numFmtId="0" fontId="21" fillId="0" borderId="27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1" fillId="0" borderId="28" xfId="0" applyFont="1" applyBorder="1" applyAlignment="1">
      <alignment horizontal="center" vertical="center"/>
    </xf>
    <xf numFmtId="44" fontId="21" fillId="0" borderId="32" xfId="107" applyFont="1" applyFill="1" applyBorder="1" applyAlignment="1" applyProtection="1">
      <alignment horizontal="center" vertical="center"/>
      <protection hidden="1"/>
    </xf>
    <xf numFmtId="2" fontId="6" fillId="0" borderId="35" xfId="0" applyNumberFormat="1" applyFont="1" applyFill="1" applyBorder="1" applyAlignment="1" applyProtection="1">
      <alignment horizontal="center" vertical="center"/>
      <protection locked="0" hidden="1"/>
    </xf>
    <xf numFmtId="44" fontId="21" fillId="0" borderId="36" xfId="107" applyFont="1" applyBorder="1" applyAlignment="1" applyProtection="1">
      <alignment horizontal="center" vertical="center"/>
      <protection hidden="1"/>
    </xf>
    <xf numFmtId="2" fontId="6" fillId="0" borderId="31" xfId="0" applyNumberFormat="1" applyFont="1" applyBorder="1" applyAlignment="1" applyProtection="1">
      <alignment horizontal="center" vertical="center"/>
      <protection locked="0" hidden="1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left" vertical="center"/>
    </xf>
    <xf numFmtId="0" fontId="21" fillId="0" borderId="38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5" borderId="23" xfId="0" applyFont="1" applyFill="1" applyBorder="1" applyAlignment="1" applyProtection="1">
      <alignment horizontal="left" vertical="center"/>
      <protection hidden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4" fillId="0" borderId="8" xfId="0" applyFont="1" applyBorder="1" applyAlignment="1" applyProtection="1">
      <alignment horizontal="center" vertical="center"/>
      <protection hidden="1"/>
    </xf>
    <xf numFmtId="0" fontId="24" fillId="0" borderId="9" xfId="0" applyFont="1" applyBorder="1" applyAlignment="1" applyProtection="1">
      <alignment horizontal="center" vertical="center"/>
      <protection hidden="1"/>
    </xf>
    <xf numFmtId="0" fontId="21" fillId="0" borderId="4" xfId="0" applyFont="1" applyBorder="1" applyAlignment="1" applyProtection="1">
      <alignment horizontal="center" vertical="center"/>
      <protection hidden="1"/>
    </xf>
    <xf numFmtId="0" fontId="21" fillId="0" borderId="1" xfId="0" applyFont="1" applyBorder="1" applyAlignment="1" applyProtection="1">
      <alignment horizontal="center" vertical="center"/>
      <protection hidden="1"/>
    </xf>
    <xf numFmtId="0" fontId="24" fillId="0" borderId="6" xfId="0" applyFont="1" applyBorder="1" applyAlignment="1" applyProtection="1">
      <alignment horizontal="center" vertical="center"/>
      <protection hidden="1"/>
    </xf>
    <xf numFmtId="0" fontId="24" fillId="0" borderId="2" xfId="0" applyFont="1" applyBorder="1" applyAlignment="1" applyProtection="1">
      <alignment horizontal="center" vertical="center"/>
      <protection hidden="1"/>
    </xf>
    <xf numFmtId="0" fontId="14" fillId="0" borderId="0" xfId="0" applyFont="1" applyAlignment="1">
      <alignment horizontal="right" vertical="center"/>
    </xf>
    <xf numFmtId="0" fontId="18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</cellXfs>
  <cellStyles count="109">
    <cellStyle name="grid_exportcolumn1" xfId="12" xr:uid="{00000000-0005-0000-0000-000000000000}"/>
    <cellStyle name="Hipervínculo 2" xfId="75" xr:uid="{00000000-0005-0000-0000-00006B000000}"/>
    <cellStyle name="Hipervínculo 3" xfId="4" xr:uid="{00000000-0005-0000-0000-000000000000}"/>
    <cellStyle name="Millares" xfId="106" builtinId="3"/>
    <cellStyle name="Millares [0] 2" xfId="61" xr:uid="{00000000-0005-0000-0000-000004000000}"/>
    <cellStyle name="Millares [0] 2 2" xfId="97" xr:uid="{00000000-0005-0000-0000-000004000000}"/>
    <cellStyle name="Millares [0] 3" xfId="16" xr:uid="{00000000-0005-0000-0000-00003D000000}"/>
    <cellStyle name="Millares [0] 4" xfId="91" xr:uid="{00000000-0005-0000-0000-000089000000}"/>
    <cellStyle name="Millares 10" xfId="52" xr:uid="{00000000-0005-0000-0000-000005000000}"/>
    <cellStyle name="Millares 10 2" xfId="68" xr:uid="{3492FCEA-1C80-43CA-8F31-3CB24963D34D}"/>
    <cellStyle name="Millares 10 2 2" xfId="98" xr:uid="{3492FCEA-1C80-43CA-8F31-3CB24963D34D}"/>
    <cellStyle name="Millares 16" xfId="50" xr:uid="{00000000-0005-0000-0000-000006000000}"/>
    <cellStyle name="Millares 16 3" xfId="36" xr:uid="{00000000-0005-0000-0000-000007000000}"/>
    <cellStyle name="Millares 2" xfId="30" xr:uid="{00000000-0005-0000-0000-000008000000}"/>
    <cellStyle name="Millares 2 10" xfId="23" xr:uid="{00000000-0005-0000-0000-000009000000}"/>
    <cellStyle name="Millares 2 2" xfId="80" xr:uid="{911A8D04-777C-41DC-9638-D2625536223C}"/>
    <cellStyle name="Millares 2 2 2" xfId="101" xr:uid="{911A8D04-777C-41DC-9638-D2625536223C}"/>
    <cellStyle name="Millares 3" xfId="33" xr:uid="{00000000-0005-0000-0000-00000A000000}"/>
    <cellStyle name="Millares 3 2" xfId="92" xr:uid="{00000000-0005-0000-0000-00000A000000}"/>
    <cellStyle name="Millares 4" xfId="53" xr:uid="{00000000-0005-0000-0000-00000B000000}"/>
    <cellStyle name="Millares 4 2" xfId="94" xr:uid="{00000000-0005-0000-0000-00000B000000}"/>
    <cellStyle name="Millares 5" xfId="60" xr:uid="{00000000-0005-0000-0000-00000C000000}"/>
    <cellStyle name="Millares 5 2" xfId="96" xr:uid="{00000000-0005-0000-0000-00000C000000}"/>
    <cellStyle name="Millares 6" xfId="76" xr:uid="{00000000-0005-0000-0000-00006D000000}"/>
    <cellStyle name="Millares 6 2" xfId="100" xr:uid="{00000000-0005-0000-0000-00006D000000}"/>
    <cellStyle name="Millares 7" xfId="88" xr:uid="{00000000-0005-0000-0000-00007D000000}"/>
    <cellStyle name="Millares 7 2" xfId="105" xr:uid="{00000000-0005-0000-0000-00007D000000}"/>
    <cellStyle name="Millares 8" xfId="13" xr:uid="{00000000-0005-0000-0000-00003C000000}"/>
    <cellStyle name="Millares 9" xfId="89" xr:uid="{00000000-0005-0000-0000-000088000000}"/>
    <cellStyle name="Moneda" xfId="107" builtinId="4"/>
    <cellStyle name="Moneda [0] 2" xfId="18" xr:uid="{00000000-0005-0000-0000-00000F000000}"/>
    <cellStyle name="Moneda [0] 2 2" xfId="37" xr:uid="{00000000-0005-0000-0000-000010000000}"/>
    <cellStyle name="Moneda [0] 2 3" xfId="82" xr:uid="{8277C3B0-DF2D-4C34-B008-C3B2342EBC81}"/>
    <cellStyle name="Moneda [0] 3" xfId="43" xr:uid="{00000000-0005-0000-0000-000011000000}"/>
    <cellStyle name="Moneda [0] 3 2" xfId="85" xr:uid="{8BE5CDF8-FF9F-4ED3-B8E8-EA80F32FFACF}"/>
    <cellStyle name="Moneda [0] 3 2 2" xfId="6" xr:uid="{0AAF0020-BD82-4D61-9F17-3F36E9A52DF8}"/>
    <cellStyle name="Moneda [0] 3 2 3" xfId="102" xr:uid="{8BE5CDF8-FF9F-4ED3-B8E8-EA80F32FFACF}"/>
    <cellStyle name="Moneda [0] 4" xfId="58" xr:uid="{00000000-0005-0000-0000-000012000000}"/>
    <cellStyle name="Moneda [0] 5" xfId="65" xr:uid="{00000000-0005-0000-0000-000064000000}"/>
    <cellStyle name="Moneda [0] 6" xfId="77" xr:uid="{00000000-0005-0000-0000-000070000000}"/>
    <cellStyle name="Moneda [0] 7" xfId="38" xr:uid="{00000000-0005-0000-0000-00004C000000}"/>
    <cellStyle name="Moneda [0] 8" xfId="93" xr:uid="{00000000-0005-0000-0000-000093000000}"/>
    <cellStyle name="Moneda 10" xfId="90" xr:uid="{00000000-0005-0000-0000-000092000000}"/>
    <cellStyle name="Moneda 2" xfId="20" xr:uid="{00000000-0005-0000-0000-000013000000}"/>
    <cellStyle name="Moneda 2 2" xfId="78" xr:uid="{76858357-226F-4F16-8D5E-7F5E8DF92DC8}"/>
    <cellStyle name="Moneda 3" xfId="9" xr:uid="{FA702D6E-F670-4556-B342-68074F98C4B3}"/>
    <cellStyle name="Moneda 3 2" xfId="46" xr:uid="{00000000-0005-0000-0000-000015000000}"/>
    <cellStyle name="Moneda 3 3" xfId="79" xr:uid="{1C83AD12-FB6E-485D-9410-07F43BCED6D9}"/>
    <cellStyle name="Moneda 3 4" xfId="31" xr:uid="{00000000-0005-0000-0000-000014000000}"/>
    <cellStyle name="Moneda 36" xfId="22" xr:uid="{00000000-0005-0000-0000-000016000000}"/>
    <cellStyle name="Moneda 4" xfId="51" xr:uid="{00000000-0005-0000-0000-000017000000}"/>
    <cellStyle name="Moneda 5" xfId="54" xr:uid="{00000000-0005-0000-0000-000018000000}"/>
    <cellStyle name="Moneda 5 2" xfId="86" xr:uid="{650D5AD7-BA9C-447A-8B79-CE102A68D7D7}"/>
    <cellStyle name="Moneda 5 2 2" xfId="103" xr:uid="{650D5AD7-BA9C-447A-8B79-CE102A68D7D7}"/>
    <cellStyle name="Moneda 5 3" xfId="95" xr:uid="{00000000-0005-0000-0000-000018000000}"/>
    <cellStyle name="Moneda 6" xfId="59" xr:uid="{00000000-0005-0000-0000-000019000000}"/>
    <cellStyle name="Moneda 7" xfId="10" xr:uid="{CA279C2B-F1CF-455C-9EA7-27415C780429}"/>
    <cellStyle name="Moneda 7 2" xfId="72" xr:uid="{00000000-0005-0000-0000-00006F000000}"/>
    <cellStyle name="Moneda 7 3" xfId="99" xr:uid="{00000000-0005-0000-0000-00006F000000}"/>
    <cellStyle name="Moneda 8" xfId="87" xr:uid="{00000000-0005-0000-0000-00007E000000}"/>
    <cellStyle name="Moneda 8 2" xfId="104" xr:uid="{00000000-0005-0000-0000-00007E000000}"/>
    <cellStyle name="Moneda 9" xfId="14" xr:uid="{00000000-0005-0000-0000-00004B000000}"/>
    <cellStyle name="Normal" xfId="0" builtinId="0"/>
    <cellStyle name="Normal 10" xfId="71" xr:uid="{00000000-0005-0000-0000-000077000000}"/>
    <cellStyle name="Normal 10 2" xfId="63" xr:uid="{87DCB218-F3FB-41C4-9587-429F3E362556}"/>
    <cellStyle name="Normal 11" xfId="3" xr:uid="{00000000-0005-0000-0000-000004000000}"/>
    <cellStyle name="Normal 12" xfId="11" xr:uid="{00000000-0005-0000-0000-000061000000}"/>
    <cellStyle name="Normal 13" xfId="48" xr:uid="{00000000-0005-0000-0000-00001C000000}"/>
    <cellStyle name="Normal 13 3" xfId="32" xr:uid="{00000000-0005-0000-0000-00001D000000}"/>
    <cellStyle name="Normal 14" xfId="28" xr:uid="{00000000-0005-0000-0000-00001E000000}"/>
    <cellStyle name="Normal 14 2" xfId="47" xr:uid="{00000000-0005-0000-0000-00001F000000}"/>
    <cellStyle name="Normal 2" xfId="1" xr:uid="{00000000-0005-0000-0000-000005000000}"/>
    <cellStyle name="Normal 2 10" xfId="41" xr:uid="{00000000-0005-0000-0000-000021000000}"/>
    <cellStyle name="Normal 2 2" xfId="21" xr:uid="{00000000-0005-0000-0000-000022000000}"/>
    <cellStyle name="Normal 2 2 2" xfId="34" xr:uid="{00000000-0005-0000-0000-000023000000}"/>
    <cellStyle name="Normal 2 3" xfId="17" xr:uid="{00000000-0005-0000-0000-000020000000}"/>
    <cellStyle name="Normal 2 3 2 2" xfId="7" xr:uid="{A1D3007D-528B-449D-B678-6EE9BAD9B03D}"/>
    <cellStyle name="Normal 2_15 16 17 18. PRESUPUESTO INSTITUCION EDUCATIVA LA COCHA" xfId="69" xr:uid="{51F42B08-56BB-4A1D-AD43-C58DBAD6F8D3}"/>
    <cellStyle name="Normal 3" xfId="39" xr:uid="{00000000-0005-0000-0000-000024000000}"/>
    <cellStyle name="Normal 3 2" xfId="26" xr:uid="{00000000-0005-0000-0000-000025000000}"/>
    <cellStyle name="Normal 3 2 2" xfId="5" xr:uid="{9D073DF6-B33C-418A-B7E6-FC9EE2A93BB7}"/>
    <cellStyle name="Normal 3 3" xfId="40" xr:uid="{00000000-0005-0000-0000-000026000000}"/>
    <cellStyle name="Normal 4" xfId="25" xr:uid="{00000000-0005-0000-0000-000027000000}"/>
    <cellStyle name="Normal 4 2" xfId="27" xr:uid="{00000000-0005-0000-0000-000028000000}"/>
    <cellStyle name="Normal 4 2 2" xfId="84" xr:uid="{B7F168FB-0C09-4B4A-9175-FC8182B67A55}"/>
    <cellStyle name="Normal 4 3" xfId="67" xr:uid="{F35E2B32-4935-4B35-802B-9EAC60F552CA}"/>
    <cellStyle name="Normal 5" xfId="56" xr:uid="{00000000-0005-0000-0000-000029000000}"/>
    <cellStyle name="Normal 6" xfId="8" xr:uid="{6CB6E5F5-5660-4369-8BCC-5D6386AFDD3A}"/>
    <cellStyle name="Normal 6 2" xfId="83" xr:uid="{FEC8F23C-214B-4706-B21F-A7B7847CEF23}"/>
    <cellStyle name="Normal 7" xfId="2" xr:uid="{00000000-0005-0000-0000-000006000000}"/>
    <cellStyle name="Normal 7 2" xfId="42" xr:uid="{00000000-0005-0000-0000-00002C000000}"/>
    <cellStyle name="Normal 7 3" xfId="57" xr:uid="{00000000-0005-0000-0000-00002D000000}"/>
    <cellStyle name="Normal 7 4" xfId="70" xr:uid="{7F4922A9-2995-4E07-AC45-664FF468DF0A}"/>
    <cellStyle name="Normal 7 5" xfId="74" xr:uid="{CE3AF2D0-2FFF-4DC1-BD4F-B8E147A9B023}"/>
    <cellStyle name="Normal 8" xfId="44" xr:uid="{00000000-0005-0000-0000-00002E000000}"/>
    <cellStyle name="Normal 8 2" xfId="49" xr:uid="{00000000-0005-0000-0000-00002F000000}"/>
    <cellStyle name="Normal 8 2 3" xfId="35" xr:uid="{00000000-0005-0000-0000-000030000000}"/>
    <cellStyle name="Normal 8 3" xfId="81" xr:uid="{94569BFC-9EF5-4201-9883-02B4939D9DE9}"/>
    <cellStyle name="Normal 9" xfId="64" xr:uid="{00000000-0005-0000-0000-000065000000}"/>
    <cellStyle name="Porcentaje" xfId="108" builtinId="5"/>
    <cellStyle name="Porcentaje 2" xfId="19" xr:uid="{00000000-0005-0000-0000-000033000000}"/>
    <cellStyle name="Porcentaje 2 2" xfId="24" xr:uid="{00000000-0005-0000-0000-000034000000}"/>
    <cellStyle name="Porcentaje 3" xfId="45" xr:uid="{00000000-0005-0000-0000-000035000000}"/>
    <cellStyle name="Porcentaje 4" xfId="55" xr:uid="{00000000-0005-0000-0000-000036000000}"/>
    <cellStyle name="Porcentaje 5" xfId="62" xr:uid="{00000000-0005-0000-0000-000037000000}"/>
    <cellStyle name="Porcentaje 6" xfId="66" xr:uid="{00000000-0005-0000-0000-000069000000}"/>
    <cellStyle name="Porcentaje 7" xfId="29" xr:uid="{00000000-0005-0000-0000-000038000000}"/>
    <cellStyle name="Porcentaje 8" xfId="73" xr:uid="{00000000-0005-0000-0000-00007C000000}"/>
    <cellStyle name="Porcentaje 9" xfId="15" xr:uid="{00000000-0005-0000-0000-000080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iveudenaredu-my.sharepoint.com/personal/daestrella_udenar_edu_co/Documents/UNIVERSIDAD%20DE%20NARI&#209;O/(3)%202025/(5)%20MAYO/(6)%20MARTES%2020%20DE%20MAYO%20DE%202025/2.%20DOCUMENTOS%20A%20PUBLICAR/OK_PPTO%20VERIFICADO_CAMARA_GESSEL%20REV%2017-06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. P.M.A"/>
      <sheetName val="DESGLOSE A.U.I"/>
      <sheetName val="FACTOR PRESTACIONAL"/>
      <sheetName val="FM"/>
      <sheetName val="GASTOS DE LEGALIZACIÓN"/>
      <sheetName val="★ PRESUPUESTO ★"/>
      <sheetName val="1 APU"/>
      <sheetName val="PMA"/>
      <sheetName val="A.U.I"/>
      <sheetName val="P.S."/>
      <sheetName val="P.S. 2"/>
      <sheetName val="F. PRESTACIONAL"/>
      <sheetName val="APU BASICOS"/>
      <sheetName val="INS-MAT"/>
      <sheetName val="CANT CAP 1,00"/>
      <sheetName val="CANT CAP 2,00"/>
      <sheetName val="CANT CAP 3,00"/>
      <sheetName val="CANT CAP 4,00"/>
      <sheetName val="CANT CAP 5,00"/>
      <sheetName val="CANT CAP 6,00 "/>
      <sheetName val="ANALISIS M.O"/>
      <sheetName val="IPC"/>
      <sheetName val="TRANSPOR"/>
      <sheetName val="LOCALIZACIÓN"/>
      <sheetName val="EQU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6"/>
  <sheetViews>
    <sheetView tabSelected="1" view="pageBreakPreview" topLeftCell="A4" zoomScale="85" zoomScaleNormal="100" zoomScaleSheetLayoutView="85" workbookViewId="0">
      <selection activeCell="A7" sqref="A7:G7"/>
    </sheetView>
  </sheetViews>
  <sheetFormatPr baseColWidth="10" defaultColWidth="9.140625" defaultRowHeight="15"/>
  <cols>
    <col min="1" max="1" width="9" style="2" customWidth="1"/>
    <col min="2" max="2" width="10.7109375" style="12" customWidth="1"/>
    <col min="3" max="3" width="64.7109375" style="13" customWidth="1"/>
    <col min="4" max="4" width="11.140625" style="12" customWidth="1"/>
    <col min="5" max="5" width="17.5703125" style="14" bestFit="1" customWidth="1"/>
    <col min="6" max="6" width="16.85546875" style="14" customWidth="1"/>
    <col min="7" max="7" width="18.85546875" style="14" customWidth="1"/>
    <col min="8" max="8" width="10.5703125" customWidth="1"/>
  </cols>
  <sheetData>
    <row r="1" spans="1:16">
      <c r="A1" s="1"/>
      <c r="B1" s="6"/>
      <c r="C1" s="7"/>
      <c r="D1" s="6"/>
      <c r="E1" s="8"/>
      <c r="F1" s="8"/>
      <c r="G1" s="8"/>
    </row>
    <row r="2" spans="1:16">
      <c r="A2" s="108" t="s">
        <v>0</v>
      </c>
      <c r="B2" s="108"/>
      <c r="C2" s="108"/>
      <c r="D2" s="108"/>
      <c r="E2" s="108"/>
      <c r="F2" s="108"/>
      <c r="G2" s="108"/>
    </row>
    <row r="3" spans="1:16">
      <c r="A3" s="108" t="s">
        <v>1</v>
      </c>
      <c r="B3" s="108"/>
      <c r="C3" s="108"/>
      <c r="D3" s="108"/>
      <c r="E3" s="108"/>
      <c r="F3" s="108"/>
      <c r="G3" s="108"/>
    </row>
    <row r="4" spans="1:16">
      <c r="A4" s="1"/>
      <c r="B4" s="6"/>
      <c r="C4" s="7"/>
      <c r="D4" s="6"/>
      <c r="E4" s="8"/>
      <c r="F4" s="8"/>
      <c r="G4" s="8"/>
    </row>
    <row r="5" spans="1:16">
      <c r="A5" s="1"/>
      <c r="B5" s="110"/>
      <c r="C5" s="110"/>
      <c r="D5" s="110"/>
      <c r="E5" s="110"/>
      <c r="F5" s="110"/>
      <c r="G5" s="110"/>
    </row>
    <row r="6" spans="1:16">
      <c r="B6" s="110"/>
      <c r="C6" s="110"/>
      <c r="D6" s="110"/>
      <c r="E6" s="110"/>
      <c r="F6" s="110"/>
      <c r="G6" s="110"/>
    </row>
    <row r="7" spans="1:16">
      <c r="A7" s="109"/>
      <c r="B7" s="109"/>
      <c r="C7" s="109"/>
      <c r="D7" s="109"/>
      <c r="E7" s="109"/>
      <c r="F7" s="109"/>
      <c r="G7" s="109"/>
    </row>
    <row r="9" spans="1:16">
      <c r="A9" s="1"/>
      <c r="B9" s="15" t="s">
        <v>2</v>
      </c>
      <c r="C9" s="16"/>
      <c r="D9" s="6"/>
      <c r="E9" s="8"/>
      <c r="F9" s="8"/>
      <c r="G9" s="8"/>
    </row>
    <row r="10" spans="1:16">
      <c r="A10" s="1"/>
      <c r="B10" s="15" t="s">
        <v>3</v>
      </c>
      <c r="C10" s="16"/>
      <c r="D10" s="6"/>
      <c r="E10" s="8"/>
      <c r="F10" s="8"/>
      <c r="G10" s="8"/>
    </row>
    <row r="11" spans="1:16" ht="14.45" customHeight="1">
      <c r="A11" s="1"/>
      <c r="B11" s="111" t="s">
        <v>4</v>
      </c>
      <c r="C11" s="112"/>
      <c r="D11" s="6"/>
      <c r="E11" s="8"/>
      <c r="F11" s="8"/>
      <c r="G11" s="8"/>
    </row>
    <row r="12" spans="1:16">
      <c r="A12" s="1"/>
      <c r="B12" s="17" t="s">
        <v>5</v>
      </c>
      <c r="C12" s="16"/>
      <c r="D12" s="6"/>
      <c r="E12" s="8"/>
      <c r="F12" s="8"/>
      <c r="G12" s="8"/>
      <c r="P12" s="5"/>
    </row>
    <row r="13" spans="1:16">
      <c r="A13" s="1"/>
      <c r="B13" s="17"/>
      <c r="C13" s="16"/>
      <c r="D13" s="6"/>
      <c r="E13" s="8"/>
      <c r="F13" s="8"/>
      <c r="G13" s="8"/>
    </row>
    <row r="14" spans="1:16">
      <c r="A14" s="1"/>
      <c r="B14" s="15" t="s">
        <v>130</v>
      </c>
      <c r="C14" s="18"/>
      <c r="D14" s="6"/>
      <c r="E14" s="8"/>
      <c r="F14" s="8"/>
      <c r="G14" s="8"/>
    </row>
    <row r="15" spans="1:16">
      <c r="A15" s="1"/>
      <c r="B15" s="17"/>
      <c r="C15" s="16"/>
      <c r="D15" s="6"/>
      <c r="E15" s="8"/>
      <c r="F15" s="8"/>
      <c r="G15" s="8"/>
    </row>
    <row r="16" spans="1:16">
      <c r="A16" s="1"/>
      <c r="B16" s="17" t="s">
        <v>6</v>
      </c>
      <c r="C16" s="16"/>
      <c r="D16" s="6"/>
      <c r="E16" s="8"/>
      <c r="F16" s="8"/>
      <c r="G16" s="8"/>
    </row>
    <row r="17" spans="1:7" ht="61.15" customHeight="1" thickBot="1">
      <c r="A17" s="1"/>
      <c r="B17" s="97" t="s">
        <v>129</v>
      </c>
      <c r="C17" s="97"/>
      <c r="D17" s="97"/>
      <c r="E17" s="97"/>
      <c r="F17" s="97"/>
      <c r="G17" s="97"/>
    </row>
    <row r="18" spans="1:7" ht="24.95" customHeight="1" thickBot="1">
      <c r="A18" s="1"/>
      <c r="B18" s="69" t="s">
        <v>23</v>
      </c>
      <c r="C18" s="70" t="s">
        <v>24</v>
      </c>
      <c r="D18" s="71" t="s">
        <v>14</v>
      </c>
      <c r="E18" s="71" t="s">
        <v>125</v>
      </c>
      <c r="F18" s="72" t="s">
        <v>124</v>
      </c>
      <c r="G18" s="73" t="s">
        <v>126</v>
      </c>
    </row>
    <row r="19" spans="1:7" ht="24" customHeight="1" thickTop="1" thickBot="1">
      <c r="A19" s="1"/>
      <c r="B19" s="74"/>
      <c r="C19" s="75"/>
      <c r="D19" s="76"/>
      <c r="E19" s="76"/>
      <c r="F19" s="76"/>
      <c r="G19" s="77"/>
    </row>
    <row r="20" spans="1:7" ht="24.95" customHeight="1" thickTop="1">
      <c r="A20" s="1"/>
      <c r="B20" s="78">
        <v>1</v>
      </c>
      <c r="C20" s="26" t="s">
        <v>25</v>
      </c>
      <c r="D20" s="27"/>
      <c r="E20" s="27"/>
      <c r="F20" s="52"/>
      <c r="G20" s="79">
        <f>SUM(G21:G28)</f>
        <v>0</v>
      </c>
    </row>
    <row r="21" spans="1:7" ht="24.95" customHeight="1">
      <c r="A21" s="1"/>
      <c r="B21" s="80">
        <v>1.01</v>
      </c>
      <c r="C21" s="37" t="s">
        <v>26</v>
      </c>
      <c r="D21" s="38" t="s">
        <v>7</v>
      </c>
      <c r="E21" s="38">
        <v>78.31</v>
      </c>
      <c r="F21" s="53"/>
      <c r="G21" s="81">
        <f t="shared" ref="G21:G28" si="0">ROUND(E21 * F21,2)</f>
        <v>0</v>
      </c>
    </row>
    <row r="22" spans="1:7" ht="24.95" customHeight="1">
      <c r="A22" s="1"/>
      <c r="B22" s="80">
        <v>1.02</v>
      </c>
      <c r="C22" s="37" t="s">
        <v>27</v>
      </c>
      <c r="D22" s="38" t="s">
        <v>8</v>
      </c>
      <c r="E22" s="39">
        <v>9.8699999999999992</v>
      </c>
      <c r="F22" s="53"/>
      <c r="G22" s="81">
        <f t="shared" si="0"/>
        <v>0</v>
      </c>
    </row>
    <row r="23" spans="1:7" ht="24.95" customHeight="1">
      <c r="A23" s="1"/>
      <c r="B23" s="80">
        <v>1.03</v>
      </c>
      <c r="C23" s="37" t="s">
        <v>28</v>
      </c>
      <c r="D23" s="38" t="s">
        <v>7</v>
      </c>
      <c r="E23" s="39">
        <v>20</v>
      </c>
      <c r="F23" s="53"/>
      <c r="G23" s="81">
        <f t="shared" si="0"/>
        <v>0</v>
      </c>
    </row>
    <row r="24" spans="1:7" ht="24.95" customHeight="1">
      <c r="A24" s="1"/>
      <c r="B24" s="80">
        <v>1.04</v>
      </c>
      <c r="C24" s="37" t="s">
        <v>29</v>
      </c>
      <c r="D24" s="38" t="s">
        <v>7</v>
      </c>
      <c r="E24" s="39">
        <v>27.83</v>
      </c>
      <c r="F24" s="53"/>
      <c r="G24" s="81">
        <f t="shared" si="0"/>
        <v>0</v>
      </c>
    </row>
    <row r="25" spans="1:7" ht="24.95" customHeight="1">
      <c r="A25" s="1"/>
      <c r="B25" s="80">
        <v>1.05</v>
      </c>
      <c r="C25" s="37" t="s">
        <v>30</v>
      </c>
      <c r="D25" s="38" t="s">
        <v>14</v>
      </c>
      <c r="E25" s="39">
        <v>17</v>
      </c>
      <c r="F25" s="53"/>
      <c r="G25" s="81">
        <f t="shared" si="0"/>
        <v>0</v>
      </c>
    </row>
    <row r="26" spans="1:7" ht="24.95" customHeight="1">
      <c r="A26" s="1"/>
      <c r="B26" s="80">
        <v>1.06</v>
      </c>
      <c r="C26" s="37" t="s">
        <v>31</v>
      </c>
      <c r="D26" s="38" t="s">
        <v>14</v>
      </c>
      <c r="E26" s="39">
        <v>21</v>
      </c>
      <c r="F26" s="53"/>
      <c r="G26" s="81">
        <f t="shared" si="0"/>
        <v>0</v>
      </c>
    </row>
    <row r="27" spans="1:7" ht="24.95" customHeight="1">
      <c r="A27" s="1"/>
      <c r="B27" s="80">
        <v>1.07</v>
      </c>
      <c r="C27" s="37" t="s">
        <v>32</v>
      </c>
      <c r="D27" s="38" t="s">
        <v>8</v>
      </c>
      <c r="E27" s="39">
        <v>20</v>
      </c>
      <c r="F27" s="53"/>
      <c r="G27" s="81">
        <f t="shared" si="0"/>
        <v>0</v>
      </c>
    </row>
    <row r="28" spans="1:7" ht="24.95" customHeight="1">
      <c r="A28" s="1"/>
      <c r="B28" s="80">
        <v>1.08</v>
      </c>
      <c r="C28" s="37" t="s">
        <v>33</v>
      </c>
      <c r="D28" s="38" t="s">
        <v>7</v>
      </c>
      <c r="E28" s="39">
        <v>27.83</v>
      </c>
      <c r="F28" s="53"/>
      <c r="G28" s="81">
        <f t="shared" si="0"/>
        <v>0</v>
      </c>
    </row>
    <row r="29" spans="1:7" ht="24.95" customHeight="1" thickBot="1">
      <c r="A29" s="1"/>
      <c r="B29" s="82"/>
      <c r="C29" s="29"/>
      <c r="D29" s="30"/>
      <c r="E29" s="31"/>
      <c r="F29" s="54"/>
      <c r="G29" s="83"/>
    </row>
    <row r="30" spans="1:7" ht="24.95" customHeight="1" thickTop="1" thickBot="1">
      <c r="A30" s="1"/>
      <c r="B30" s="74"/>
      <c r="C30" s="75"/>
      <c r="D30" s="76"/>
      <c r="E30" s="76"/>
      <c r="F30" s="76"/>
      <c r="G30" s="77"/>
    </row>
    <row r="31" spans="1:7" ht="24.95" customHeight="1" thickTop="1">
      <c r="A31" s="1"/>
      <c r="B31" s="78">
        <v>2</v>
      </c>
      <c r="C31" s="26" t="s">
        <v>34</v>
      </c>
      <c r="D31" s="27"/>
      <c r="E31" s="27"/>
      <c r="F31" s="52"/>
      <c r="G31" s="79">
        <f>SUM(G32:G50)</f>
        <v>0</v>
      </c>
    </row>
    <row r="32" spans="1:7" ht="24.95" customHeight="1">
      <c r="A32" s="1"/>
      <c r="B32" s="80">
        <v>2.0099999999999998</v>
      </c>
      <c r="C32" s="37" t="s">
        <v>35</v>
      </c>
      <c r="D32" s="38" t="s">
        <v>7</v>
      </c>
      <c r="E32" s="38">
        <v>1.98</v>
      </c>
      <c r="F32" s="53"/>
      <c r="G32" s="81">
        <f>ROUND(E32 * F32,2)</f>
        <v>0</v>
      </c>
    </row>
    <row r="33" spans="1:7" ht="24.95" customHeight="1">
      <c r="A33" s="1"/>
      <c r="B33" s="80">
        <f>B32+0.01</f>
        <v>2.0199999999999996</v>
      </c>
      <c r="C33" s="37" t="s">
        <v>36</v>
      </c>
      <c r="D33" s="38" t="s">
        <v>7</v>
      </c>
      <c r="E33" s="38">
        <v>19.940000000000001</v>
      </c>
      <c r="F33" s="53"/>
      <c r="G33" s="81">
        <f>ROUND(E33 * F33,2)</f>
        <v>0</v>
      </c>
    </row>
    <row r="34" spans="1:7" ht="24.95" customHeight="1">
      <c r="A34" s="1"/>
      <c r="B34" s="80">
        <f t="shared" ref="B34:B48" si="1">B33+0.01</f>
        <v>2.0299999999999994</v>
      </c>
      <c r="C34" s="37" t="s">
        <v>37</v>
      </c>
      <c r="D34" s="38" t="s">
        <v>7</v>
      </c>
      <c r="E34" s="38">
        <v>19.940000000000001</v>
      </c>
      <c r="F34" s="53"/>
      <c r="G34" s="81">
        <f>ROUND(E34 * F34,2)</f>
        <v>0</v>
      </c>
    </row>
    <row r="35" spans="1:7" ht="24.95" customHeight="1">
      <c r="A35" s="1"/>
      <c r="B35" s="80">
        <f t="shared" si="1"/>
        <v>2.0399999999999991</v>
      </c>
      <c r="C35" s="37" t="s">
        <v>38</v>
      </c>
      <c r="D35" s="38" t="s">
        <v>7</v>
      </c>
      <c r="E35" s="38">
        <v>19.940000000000001</v>
      </c>
      <c r="F35" s="53"/>
      <c r="G35" s="81">
        <f>ROUND(E35 * F35,2)</f>
        <v>0</v>
      </c>
    </row>
    <row r="36" spans="1:7" ht="24.95" customHeight="1">
      <c r="A36" s="1"/>
      <c r="B36" s="80">
        <f t="shared" si="1"/>
        <v>2.0499999999999989</v>
      </c>
      <c r="C36" s="37" t="s">
        <v>39</v>
      </c>
      <c r="D36" s="38" t="s">
        <v>7</v>
      </c>
      <c r="E36" s="39">
        <v>27.79</v>
      </c>
      <c r="F36" s="53"/>
      <c r="G36" s="81">
        <f>ROUND(E36 * F36,2)</f>
        <v>0</v>
      </c>
    </row>
    <row r="37" spans="1:7" ht="24.95" customHeight="1">
      <c r="A37" s="1"/>
      <c r="B37" s="80">
        <f t="shared" si="1"/>
        <v>2.0599999999999987</v>
      </c>
      <c r="C37" s="37" t="s">
        <v>40</v>
      </c>
      <c r="D37" s="38" t="s">
        <v>7</v>
      </c>
      <c r="E37" s="39">
        <v>56.7</v>
      </c>
      <c r="F37" s="53"/>
      <c r="G37" s="81">
        <f t="shared" ref="G37:G49" si="2">ROUND(E37 * F37,2)</f>
        <v>0</v>
      </c>
    </row>
    <row r="38" spans="1:7" ht="24.95" customHeight="1">
      <c r="A38" s="1"/>
      <c r="B38" s="80">
        <f t="shared" si="1"/>
        <v>2.0699999999999985</v>
      </c>
      <c r="C38" s="37" t="s">
        <v>41</v>
      </c>
      <c r="D38" s="38" t="s">
        <v>7</v>
      </c>
      <c r="E38" s="39">
        <v>56.7</v>
      </c>
      <c r="F38" s="53"/>
      <c r="G38" s="81">
        <f t="shared" si="2"/>
        <v>0</v>
      </c>
    </row>
    <row r="39" spans="1:7" ht="24.95" customHeight="1">
      <c r="A39" s="1"/>
      <c r="B39" s="80">
        <f t="shared" si="1"/>
        <v>2.0799999999999983</v>
      </c>
      <c r="C39" s="37" t="s">
        <v>42</v>
      </c>
      <c r="D39" s="38" t="s">
        <v>7</v>
      </c>
      <c r="E39" s="39">
        <v>45.26</v>
      </c>
      <c r="F39" s="53"/>
      <c r="G39" s="81">
        <f t="shared" si="2"/>
        <v>0</v>
      </c>
    </row>
    <row r="40" spans="1:7" ht="24.95" customHeight="1">
      <c r="A40" s="1"/>
      <c r="B40" s="80">
        <f t="shared" si="1"/>
        <v>2.0899999999999981</v>
      </c>
      <c r="C40" s="37" t="s">
        <v>43</v>
      </c>
      <c r="D40" s="38" t="s">
        <v>7</v>
      </c>
      <c r="E40" s="39">
        <v>101.96</v>
      </c>
      <c r="F40" s="53"/>
      <c r="G40" s="81">
        <f t="shared" si="2"/>
        <v>0</v>
      </c>
    </row>
    <row r="41" spans="1:7" ht="24.95" customHeight="1">
      <c r="A41" s="1"/>
      <c r="B41" s="80">
        <f t="shared" si="1"/>
        <v>2.0999999999999979</v>
      </c>
      <c r="C41" s="40" t="s">
        <v>44</v>
      </c>
      <c r="D41" s="38" t="s">
        <v>7</v>
      </c>
      <c r="E41" s="39">
        <v>59.76</v>
      </c>
      <c r="F41" s="53"/>
      <c r="G41" s="81">
        <f t="shared" si="2"/>
        <v>0</v>
      </c>
    </row>
    <row r="42" spans="1:7" ht="24.95" customHeight="1">
      <c r="A42" s="1"/>
      <c r="B42" s="80">
        <f t="shared" si="1"/>
        <v>2.1099999999999977</v>
      </c>
      <c r="C42" s="47" t="s">
        <v>45</v>
      </c>
      <c r="D42" s="50" t="s">
        <v>7</v>
      </c>
      <c r="E42" s="39">
        <v>70.72</v>
      </c>
      <c r="F42" s="53"/>
      <c r="G42" s="81">
        <f t="shared" si="2"/>
        <v>0</v>
      </c>
    </row>
    <row r="43" spans="1:7" ht="24.95" customHeight="1">
      <c r="A43" s="1"/>
      <c r="B43" s="80">
        <f t="shared" si="1"/>
        <v>2.1199999999999974</v>
      </c>
      <c r="C43" s="43" t="s">
        <v>46</v>
      </c>
      <c r="D43" s="50" t="s">
        <v>7</v>
      </c>
      <c r="E43" s="39">
        <v>168.75</v>
      </c>
      <c r="F43" s="53"/>
      <c r="G43" s="81">
        <f t="shared" si="2"/>
        <v>0</v>
      </c>
    </row>
    <row r="44" spans="1:7" ht="24.95" customHeight="1">
      <c r="A44" s="1"/>
      <c r="B44" s="80">
        <f t="shared" si="1"/>
        <v>2.1299999999999972</v>
      </c>
      <c r="C44" s="43" t="s">
        <v>47</v>
      </c>
      <c r="D44" s="51" t="s">
        <v>7</v>
      </c>
      <c r="E44" s="42">
        <v>6.05</v>
      </c>
      <c r="F44" s="55"/>
      <c r="G44" s="81">
        <f t="shared" si="2"/>
        <v>0</v>
      </c>
    </row>
    <row r="45" spans="1:7" ht="24.95" customHeight="1">
      <c r="A45" s="1"/>
      <c r="B45" s="80">
        <f t="shared" si="1"/>
        <v>2.139999999999997</v>
      </c>
      <c r="C45" s="43" t="s">
        <v>48</v>
      </c>
      <c r="D45" s="50" t="s">
        <v>14</v>
      </c>
      <c r="E45" s="39">
        <v>144</v>
      </c>
      <c r="F45" s="53"/>
      <c r="G45" s="81">
        <f t="shared" si="2"/>
        <v>0</v>
      </c>
    </row>
    <row r="46" spans="1:7" ht="24.95" customHeight="1">
      <c r="A46" s="1"/>
      <c r="B46" s="80">
        <f t="shared" si="1"/>
        <v>2.1499999999999968</v>
      </c>
      <c r="C46" s="43" t="s">
        <v>49</v>
      </c>
      <c r="D46" s="50" t="s">
        <v>14</v>
      </c>
      <c r="E46" s="39">
        <v>3</v>
      </c>
      <c r="F46" s="53"/>
      <c r="G46" s="81">
        <f t="shared" si="2"/>
        <v>0</v>
      </c>
    </row>
    <row r="47" spans="1:7" ht="24.95" customHeight="1">
      <c r="A47" s="1"/>
      <c r="B47" s="80">
        <f t="shared" si="1"/>
        <v>2.1599999999999966</v>
      </c>
      <c r="C47" s="43" t="s">
        <v>50</v>
      </c>
      <c r="D47" s="51" t="s">
        <v>8</v>
      </c>
      <c r="E47" s="39">
        <v>40.570000000000007</v>
      </c>
      <c r="F47" s="55"/>
      <c r="G47" s="81">
        <f t="shared" si="2"/>
        <v>0</v>
      </c>
    </row>
    <row r="48" spans="1:7" ht="24.95" customHeight="1">
      <c r="A48" s="1"/>
      <c r="B48" s="80">
        <f t="shared" si="1"/>
        <v>2.1699999999999964</v>
      </c>
      <c r="C48" s="43" t="s">
        <v>51</v>
      </c>
      <c r="D48" s="50" t="s">
        <v>14</v>
      </c>
      <c r="E48" s="39">
        <v>1</v>
      </c>
      <c r="F48" s="53"/>
      <c r="G48" s="81">
        <f t="shared" si="2"/>
        <v>0</v>
      </c>
    </row>
    <row r="49" spans="1:7" ht="24.95" customHeight="1">
      <c r="A49" s="1"/>
      <c r="B49" s="80">
        <f>B48+0.01</f>
        <v>2.1799999999999962</v>
      </c>
      <c r="C49" s="43" t="s">
        <v>52</v>
      </c>
      <c r="D49" s="51" t="s">
        <v>14</v>
      </c>
      <c r="E49" s="39">
        <v>2</v>
      </c>
      <c r="F49" s="55"/>
      <c r="G49" s="81">
        <f t="shared" si="2"/>
        <v>0</v>
      </c>
    </row>
    <row r="50" spans="1:7" ht="24.95" customHeight="1">
      <c r="A50" s="1"/>
      <c r="B50" s="80">
        <f>B49+0.01</f>
        <v>2.1899999999999959</v>
      </c>
      <c r="C50" s="43" t="s">
        <v>53</v>
      </c>
      <c r="D50" s="50" t="s">
        <v>8</v>
      </c>
      <c r="E50" s="39">
        <v>44.03</v>
      </c>
      <c r="F50" s="53"/>
      <c r="G50" s="81">
        <f>ROUND(E50 * F50,2)</f>
        <v>0</v>
      </c>
    </row>
    <row r="51" spans="1:7" ht="24.95" customHeight="1" thickBot="1">
      <c r="A51" s="1"/>
      <c r="B51" s="82"/>
      <c r="C51" s="29"/>
      <c r="D51" s="30"/>
      <c r="E51" s="31"/>
      <c r="F51" s="54"/>
      <c r="G51" s="83"/>
    </row>
    <row r="52" spans="1:7" ht="24.95" customHeight="1" thickTop="1" thickBot="1">
      <c r="A52" s="1"/>
      <c r="B52" s="84"/>
      <c r="C52" s="85"/>
      <c r="D52" s="76"/>
      <c r="E52" s="76"/>
      <c r="F52" s="76"/>
      <c r="G52" s="86"/>
    </row>
    <row r="53" spans="1:7" ht="24.95" customHeight="1" thickTop="1">
      <c r="A53" s="1"/>
      <c r="B53" s="78">
        <v>3</v>
      </c>
      <c r="C53" s="33" t="s">
        <v>54</v>
      </c>
      <c r="D53" s="27"/>
      <c r="E53" s="27"/>
      <c r="F53" s="52"/>
      <c r="G53" s="79">
        <f>SUM(G54:G72)</f>
        <v>0</v>
      </c>
    </row>
    <row r="54" spans="1:7" ht="24.95" customHeight="1">
      <c r="A54" s="1"/>
      <c r="B54" s="80">
        <v>3.01</v>
      </c>
      <c r="C54" s="37" t="s">
        <v>55</v>
      </c>
      <c r="D54" s="38" t="s">
        <v>8</v>
      </c>
      <c r="E54" s="39">
        <v>16.52</v>
      </c>
      <c r="F54" s="53"/>
      <c r="G54" s="87">
        <f>ROUND(E54 * F54,$I$2)</f>
        <v>0</v>
      </c>
    </row>
    <row r="55" spans="1:7" ht="24.95" customHeight="1">
      <c r="A55" s="1"/>
      <c r="B55" s="80">
        <v>3.02</v>
      </c>
      <c r="C55" s="37" t="s">
        <v>56</v>
      </c>
      <c r="D55" s="38" t="s">
        <v>8</v>
      </c>
      <c r="E55" s="39">
        <v>16.52</v>
      </c>
      <c r="F55" s="53"/>
      <c r="G55" s="87">
        <f>ROUND(E55 * F55,$I$2)</f>
        <v>0</v>
      </c>
    </row>
    <row r="56" spans="1:7" ht="24.95" customHeight="1">
      <c r="A56" s="1"/>
      <c r="B56" s="80">
        <v>3.03</v>
      </c>
      <c r="C56" s="37" t="s">
        <v>57</v>
      </c>
      <c r="D56" s="38" t="s">
        <v>14</v>
      </c>
      <c r="E56" s="39">
        <v>1</v>
      </c>
      <c r="F56" s="53"/>
      <c r="G56" s="87">
        <f>ROUND(E56 * F56,$I$2)</f>
        <v>0</v>
      </c>
    </row>
    <row r="57" spans="1:7" ht="24.95" customHeight="1">
      <c r="A57" s="1"/>
      <c r="B57" s="80">
        <v>3.04</v>
      </c>
      <c r="C57" s="37" t="s">
        <v>58</v>
      </c>
      <c r="D57" s="38" t="s">
        <v>8</v>
      </c>
      <c r="E57" s="39">
        <v>28</v>
      </c>
      <c r="F57" s="53"/>
      <c r="G57" s="87">
        <f t="shared" ref="G57:G72" si="3">ROUND(E57 * F57,$I$2)</f>
        <v>0</v>
      </c>
    </row>
    <row r="58" spans="1:7" ht="24.95" customHeight="1">
      <c r="A58" s="1"/>
      <c r="B58" s="80">
        <v>3.05</v>
      </c>
      <c r="C58" s="37" t="s">
        <v>59</v>
      </c>
      <c r="D58" s="38" t="s">
        <v>60</v>
      </c>
      <c r="E58" s="39">
        <v>5</v>
      </c>
      <c r="F58" s="53"/>
      <c r="G58" s="87">
        <f t="shared" si="3"/>
        <v>0</v>
      </c>
    </row>
    <row r="59" spans="1:7" ht="24.95" customHeight="1">
      <c r="A59" s="1"/>
      <c r="B59" s="80">
        <v>3.06</v>
      </c>
      <c r="C59" s="37" t="s">
        <v>61</v>
      </c>
      <c r="D59" s="38" t="s">
        <v>14</v>
      </c>
      <c r="E59" s="39">
        <v>2</v>
      </c>
      <c r="F59" s="53"/>
      <c r="G59" s="87">
        <f t="shared" si="3"/>
        <v>0</v>
      </c>
    </row>
    <row r="60" spans="1:7" ht="24.95" customHeight="1">
      <c r="A60" s="1"/>
      <c r="B60" s="80">
        <v>3.07</v>
      </c>
      <c r="C60" s="37" t="s">
        <v>62</v>
      </c>
      <c r="D60" s="38" t="s">
        <v>8</v>
      </c>
      <c r="E60" s="39">
        <v>28</v>
      </c>
      <c r="F60" s="53"/>
      <c r="G60" s="87">
        <f t="shared" si="3"/>
        <v>0</v>
      </c>
    </row>
    <row r="61" spans="1:7" ht="24.95" customHeight="1">
      <c r="A61" s="1"/>
      <c r="B61" s="80">
        <v>3.08</v>
      </c>
      <c r="C61" s="37" t="s">
        <v>63</v>
      </c>
      <c r="D61" s="38" t="s">
        <v>14</v>
      </c>
      <c r="E61" s="39">
        <v>2</v>
      </c>
      <c r="F61" s="53"/>
      <c r="G61" s="87">
        <f t="shared" si="3"/>
        <v>0</v>
      </c>
    </row>
    <row r="62" spans="1:7" ht="24.95" customHeight="1">
      <c r="A62" s="1"/>
      <c r="B62" s="80">
        <v>3.09</v>
      </c>
      <c r="C62" s="37" t="s">
        <v>64</v>
      </c>
      <c r="D62" s="38" t="s">
        <v>14</v>
      </c>
      <c r="E62" s="39">
        <v>2</v>
      </c>
      <c r="F62" s="53"/>
      <c r="G62" s="87">
        <f t="shared" si="3"/>
        <v>0</v>
      </c>
    </row>
    <row r="63" spans="1:7" ht="24.95" customHeight="1">
      <c r="A63" s="1"/>
      <c r="B63" s="80">
        <v>3.1</v>
      </c>
      <c r="C63" s="37" t="s">
        <v>65</v>
      </c>
      <c r="D63" s="38" t="s">
        <v>14</v>
      </c>
      <c r="E63" s="39">
        <v>1</v>
      </c>
      <c r="F63" s="53"/>
      <c r="G63" s="87">
        <f t="shared" si="3"/>
        <v>0</v>
      </c>
    </row>
    <row r="64" spans="1:7" ht="24.95" customHeight="1">
      <c r="A64" s="1"/>
      <c r="B64" s="80">
        <v>3.11</v>
      </c>
      <c r="C64" s="37" t="s">
        <v>66</v>
      </c>
      <c r="D64" s="38" t="s">
        <v>14</v>
      </c>
      <c r="E64" s="39">
        <v>1</v>
      </c>
      <c r="F64" s="53"/>
      <c r="G64" s="87">
        <f t="shared" si="3"/>
        <v>0</v>
      </c>
    </row>
    <row r="65" spans="1:7" ht="24.95" customHeight="1">
      <c r="A65" s="1"/>
      <c r="B65" s="80">
        <v>3.12</v>
      </c>
      <c r="C65" s="37" t="s">
        <v>67</v>
      </c>
      <c r="D65" s="38" t="s">
        <v>14</v>
      </c>
      <c r="E65" s="39">
        <v>1</v>
      </c>
      <c r="F65" s="53"/>
      <c r="G65" s="87">
        <f t="shared" si="3"/>
        <v>0</v>
      </c>
    </row>
    <row r="66" spans="1:7" ht="24.95" customHeight="1">
      <c r="A66" s="1"/>
      <c r="B66" s="80">
        <v>3.13</v>
      </c>
      <c r="C66" s="37" t="s">
        <v>68</v>
      </c>
      <c r="D66" s="38" t="s">
        <v>7</v>
      </c>
      <c r="E66" s="39">
        <v>30</v>
      </c>
      <c r="F66" s="53"/>
      <c r="G66" s="87">
        <f t="shared" si="3"/>
        <v>0</v>
      </c>
    </row>
    <row r="67" spans="1:7" ht="24.95" customHeight="1">
      <c r="A67" s="1"/>
      <c r="B67" s="80">
        <v>3.14</v>
      </c>
      <c r="C67" s="37" t="s">
        <v>69</v>
      </c>
      <c r="D67" s="38" t="s">
        <v>7</v>
      </c>
      <c r="E67" s="39">
        <v>20.5</v>
      </c>
      <c r="F67" s="53"/>
      <c r="G67" s="87">
        <f t="shared" si="3"/>
        <v>0</v>
      </c>
    </row>
    <row r="68" spans="1:7" ht="24.95" customHeight="1">
      <c r="A68" s="1"/>
      <c r="B68" s="80">
        <v>3.15</v>
      </c>
      <c r="C68" s="37" t="s">
        <v>70</v>
      </c>
      <c r="D68" s="38" t="s">
        <v>7</v>
      </c>
      <c r="E68" s="39">
        <v>3.5</v>
      </c>
      <c r="F68" s="53"/>
      <c r="G68" s="87">
        <f t="shared" si="3"/>
        <v>0</v>
      </c>
    </row>
    <row r="69" spans="1:7" ht="24.95" customHeight="1">
      <c r="A69" s="1"/>
      <c r="B69" s="80">
        <v>3.16</v>
      </c>
      <c r="C69" s="37" t="s">
        <v>71</v>
      </c>
      <c r="D69" s="38" t="s">
        <v>14</v>
      </c>
      <c r="E69" s="39">
        <v>4</v>
      </c>
      <c r="F69" s="53"/>
      <c r="G69" s="87">
        <f t="shared" si="3"/>
        <v>0</v>
      </c>
    </row>
    <row r="70" spans="1:7" ht="24.95" customHeight="1">
      <c r="A70" s="1"/>
      <c r="B70" s="80">
        <v>3.17</v>
      </c>
      <c r="C70" s="37" t="s">
        <v>72</v>
      </c>
      <c r="D70" s="38" t="s">
        <v>14</v>
      </c>
      <c r="E70" s="39">
        <v>2</v>
      </c>
      <c r="F70" s="53"/>
      <c r="G70" s="87">
        <f t="shared" si="3"/>
        <v>0</v>
      </c>
    </row>
    <row r="71" spans="1:7" ht="24.95" customHeight="1">
      <c r="A71" s="1"/>
      <c r="B71" s="80">
        <v>3.18</v>
      </c>
      <c r="C71" s="37" t="s">
        <v>73</v>
      </c>
      <c r="D71" s="38" t="s">
        <v>14</v>
      </c>
      <c r="E71" s="39">
        <v>4</v>
      </c>
      <c r="F71" s="53"/>
      <c r="G71" s="87">
        <f t="shared" si="3"/>
        <v>0</v>
      </c>
    </row>
    <row r="72" spans="1:7" ht="24.95" customHeight="1">
      <c r="A72" s="1"/>
      <c r="B72" s="80">
        <v>3.19</v>
      </c>
      <c r="C72" s="37" t="s">
        <v>74</v>
      </c>
      <c r="D72" s="38" t="s">
        <v>14</v>
      </c>
      <c r="E72" s="39">
        <v>1</v>
      </c>
      <c r="F72" s="53"/>
      <c r="G72" s="87">
        <f t="shared" si="3"/>
        <v>0</v>
      </c>
    </row>
    <row r="73" spans="1:7" ht="24.95" customHeight="1" thickBot="1">
      <c r="A73" s="1"/>
      <c r="B73" s="82"/>
      <c r="C73" s="29"/>
      <c r="D73" s="30"/>
      <c r="E73" s="31"/>
      <c r="F73" s="54"/>
      <c r="G73" s="83"/>
    </row>
    <row r="74" spans="1:7" ht="24.95" customHeight="1" thickTop="1" thickBot="1">
      <c r="A74" s="1"/>
      <c r="B74" s="84"/>
      <c r="C74" s="85"/>
      <c r="D74" s="76"/>
      <c r="E74" s="76"/>
      <c r="F74" s="76"/>
      <c r="G74" s="86"/>
    </row>
    <row r="75" spans="1:7" ht="24.95" customHeight="1" thickTop="1">
      <c r="A75" s="1"/>
      <c r="B75" s="78">
        <v>4</v>
      </c>
      <c r="C75" s="33" t="s">
        <v>75</v>
      </c>
      <c r="D75" s="27"/>
      <c r="E75" s="27"/>
      <c r="F75" s="52"/>
      <c r="G75" s="79">
        <f>SUM(G76:G105)</f>
        <v>0</v>
      </c>
    </row>
    <row r="76" spans="1:7" ht="24.95" customHeight="1">
      <c r="A76" s="1"/>
      <c r="B76" s="80">
        <v>4.01</v>
      </c>
      <c r="C76" s="37" t="s">
        <v>76</v>
      </c>
      <c r="D76" s="38" t="s">
        <v>14</v>
      </c>
      <c r="E76" s="39">
        <v>17</v>
      </c>
      <c r="F76" s="53"/>
      <c r="G76" s="81">
        <f>ROUND(E76 * F76,$I$2)</f>
        <v>0</v>
      </c>
    </row>
    <row r="77" spans="1:7" ht="24.95" customHeight="1">
      <c r="A77" s="1"/>
      <c r="B77" s="80">
        <v>4.0199999999999996</v>
      </c>
      <c r="C77" s="37" t="s">
        <v>77</v>
      </c>
      <c r="D77" s="38" t="s">
        <v>14</v>
      </c>
      <c r="E77" s="39">
        <v>6</v>
      </c>
      <c r="F77" s="53"/>
      <c r="G77" s="81">
        <f>ROUND(E77 * F77,$I$2)</f>
        <v>0</v>
      </c>
    </row>
    <row r="78" spans="1:7" ht="24.95" customHeight="1">
      <c r="A78" s="1"/>
      <c r="B78" s="80">
        <v>4.03</v>
      </c>
      <c r="C78" s="37" t="s">
        <v>78</v>
      </c>
      <c r="D78" s="38" t="s">
        <v>14</v>
      </c>
      <c r="E78" s="39">
        <v>1</v>
      </c>
      <c r="F78" s="53"/>
      <c r="G78" s="81">
        <f t="shared" ref="G78:G105" si="4">ROUND(E78 * F78,$I$2)</f>
        <v>0</v>
      </c>
    </row>
    <row r="79" spans="1:7" ht="24.95" customHeight="1">
      <c r="A79" s="1"/>
      <c r="B79" s="80">
        <v>4.04</v>
      </c>
      <c r="C79" s="37" t="s">
        <v>79</v>
      </c>
      <c r="D79" s="38" t="s">
        <v>14</v>
      </c>
      <c r="E79" s="39">
        <v>2</v>
      </c>
      <c r="F79" s="53"/>
      <c r="G79" s="81">
        <f t="shared" si="4"/>
        <v>0</v>
      </c>
    </row>
    <row r="80" spans="1:7" ht="24.95" customHeight="1">
      <c r="A80" s="1"/>
      <c r="B80" s="80">
        <v>4.05</v>
      </c>
      <c r="C80" s="37" t="s">
        <v>80</v>
      </c>
      <c r="D80" s="38" t="s">
        <v>14</v>
      </c>
      <c r="E80" s="39">
        <v>2</v>
      </c>
      <c r="F80" s="53"/>
      <c r="G80" s="81">
        <f t="shared" si="4"/>
        <v>0</v>
      </c>
    </row>
    <row r="81" spans="1:7" ht="24.95" customHeight="1">
      <c r="A81" s="1"/>
      <c r="B81" s="80">
        <v>4.0599999999999996</v>
      </c>
      <c r="C81" s="37" t="s">
        <v>81</v>
      </c>
      <c r="D81" s="38" t="s">
        <v>14</v>
      </c>
      <c r="E81" s="39">
        <v>10</v>
      </c>
      <c r="F81" s="53"/>
      <c r="G81" s="81">
        <f t="shared" si="4"/>
        <v>0</v>
      </c>
    </row>
    <row r="82" spans="1:7" ht="24.95" customHeight="1">
      <c r="A82" s="1"/>
      <c r="B82" s="80">
        <v>4.07</v>
      </c>
      <c r="C82" s="37" t="s">
        <v>82</v>
      </c>
      <c r="D82" s="38" t="s">
        <v>14</v>
      </c>
      <c r="E82" s="39">
        <v>2</v>
      </c>
      <c r="F82" s="53"/>
      <c r="G82" s="81">
        <f t="shared" si="4"/>
        <v>0</v>
      </c>
    </row>
    <row r="83" spans="1:7" ht="24.95" customHeight="1">
      <c r="A83" s="1"/>
      <c r="B83" s="80">
        <v>4.08</v>
      </c>
      <c r="C83" s="37" t="s">
        <v>83</v>
      </c>
      <c r="D83" s="38" t="s">
        <v>14</v>
      </c>
      <c r="E83" s="39">
        <v>8</v>
      </c>
      <c r="F83" s="53"/>
      <c r="G83" s="81">
        <f t="shared" si="4"/>
        <v>0</v>
      </c>
    </row>
    <row r="84" spans="1:7" ht="24.95" customHeight="1">
      <c r="A84" s="1"/>
      <c r="B84" s="80">
        <v>4.09</v>
      </c>
      <c r="C84" s="37" t="s">
        <v>84</v>
      </c>
      <c r="D84" s="38" t="s">
        <v>14</v>
      </c>
      <c r="E84" s="39">
        <v>9</v>
      </c>
      <c r="F84" s="53"/>
      <c r="G84" s="81">
        <f t="shared" si="4"/>
        <v>0</v>
      </c>
    </row>
    <row r="85" spans="1:7" ht="24.95" customHeight="1">
      <c r="A85" s="1"/>
      <c r="B85" s="80">
        <v>4.0999999999999996</v>
      </c>
      <c r="C85" s="37" t="s">
        <v>85</v>
      </c>
      <c r="D85" s="38" t="s">
        <v>14</v>
      </c>
      <c r="E85" s="39">
        <v>1</v>
      </c>
      <c r="F85" s="53"/>
      <c r="G85" s="81">
        <f t="shared" si="4"/>
        <v>0</v>
      </c>
    </row>
    <row r="86" spans="1:7" ht="24.95" customHeight="1">
      <c r="A86" s="1"/>
      <c r="B86" s="80">
        <v>4.1100000000000101</v>
      </c>
      <c r="C86" s="37" t="s">
        <v>86</v>
      </c>
      <c r="D86" s="38" t="s">
        <v>14</v>
      </c>
      <c r="E86" s="39">
        <v>1</v>
      </c>
      <c r="F86" s="53"/>
      <c r="G86" s="81">
        <f t="shared" si="4"/>
        <v>0</v>
      </c>
    </row>
    <row r="87" spans="1:7" ht="24.95" customHeight="1">
      <c r="A87" s="1"/>
      <c r="B87" s="80">
        <v>4.1200000000000099</v>
      </c>
      <c r="C87" s="37" t="s">
        <v>87</v>
      </c>
      <c r="D87" s="38" t="s">
        <v>14</v>
      </c>
      <c r="E87" s="39">
        <v>140</v>
      </c>
      <c r="F87" s="53"/>
      <c r="G87" s="81">
        <f t="shared" si="4"/>
        <v>0</v>
      </c>
    </row>
    <row r="88" spans="1:7" ht="24.95" customHeight="1">
      <c r="A88" s="1"/>
      <c r="B88" s="80">
        <v>4.1300000000000097</v>
      </c>
      <c r="C88" s="37" t="s">
        <v>88</v>
      </c>
      <c r="D88" s="38" t="s">
        <v>14</v>
      </c>
      <c r="E88" s="39">
        <v>10</v>
      </c>
      <c r="F88" s="53"/>
      <c r="G88" s="81">
        <f t="shared" si="4"/>
        <v>0</v>
      </c>
    </row>
    <row r="89" spans="1:7" ht="24.95" customHeight="1">
      <c r="A89" s="1"/>
      <c r="B89" s="80">
        <v>4.1400000000000103</v>
      </c>
      <c r="C89" s="37" t="s">
        <v>89</v>
      </c>
      <c r="D89" s="38" t="s">
        <v>8</v>
      </c>
      <c r="E89" s="39">
        <v>20</v>
      </c>
      <c r="F89" s="53"/>
      <c r="G89" s="81">
        <f t="shared" si="4"/>
        <v>0</v>
      </c>
    </row>
    <row r="90" spans="1:7" ht="24.95" customHeight="1">
      <c r="A90" s="1"/>
      <c r="B90" s="80">
        <v>4.1500000000000101</v>
      </c>
      <c r="C90" s="37" t="s">
        <v>90</v>
      </c>
      <c r="D90" s="38" t="s">
        <v>14</v>
      </c>
      <c r="E90" s="39">
        <v>1</v>
      </c>
      <c r="F90" s="53"/>
      <c r="G90" s="81">
        <f t="shared" si="4"/>
        <v>0</v>
      </c>
    </row>
    <row r="91" spans="1:7" ht="24.95" customHeight="1">
      <c r="A91" s="1"/>
      <c r="B91" s="80">
        <v>4.1600000000000099</v>
      </c>
      <c r="C91" s="37" t="s">
        <v>91</v>
      </c>
      <c r="D91" s="38" t="s">
        <v>14</v>
      </c>
      <c r="E91" s="39">
        <v>1</v>
      </c>
      <c r="F91" s="53"/>
      <c r="G91" s="81">
        <f t="shared" si="4"/>
        <v>0</v>
      </c>
    </row>
    <row r="92" spans="1:7" ht="24.95" customHeight="1">
      <c r="A92" s="1"/>
      <c r="B92" s="80">
        <v>4.1700000000000097</v>
      </c>
      <c r="C92" s="37" t="s">
        <v>92</v>
      </c>
      <c r="D92" s="38" t="s">
        <v>14</v>
      </c>
      <c r="E92" s="39">
        <v>5</v>
      </c>
      <c r="F92" s="53"/>
      <c r="G92" s="81">
        <f t="shared" si="4"/>
        <v>0</v>
      </c>
    </row>
    <row r="93" spans="1:7" ht="24.95" customHeight="1">
      <c r="A93" s="1"/>
      <c r="B93" s="80">
        <v>4.1800000000000104</v>
      </c>
      <c r="C93" s="37" t="s">
        <v>93</v>
      </c>
      <c r="D93" s="38" t="s">
        <v>14</v>
      </c>
      <c r="E93" s="39">
        <v>1</v>
      </c>
      <c r="F93" s="53"/>
      <c r="G93" s="81">
        <f t="shared" si="4"/>
        <v>0</v>
      </c>
    </row>
    <row r="94" spans="1:7" ht="24.95" customHeight="1">
      <c r="A94" s="1"/>
      <c r="B94" s="80">
        <v>4.1900000000000102</v>
      </c>
      <c r="C94" s="37" t="s">
        <v>94</v>
      </c>
      <c r="D94" s="38" t="s">
        <v>14</v>
      </c>
      <c r="E94" s="39">
        <v>1</v>
      </c>
      <c r="F94" s="53"/>
      <c r="G94" s="81">
        <f t="shared" si="4"/>
        <v>0</v>
      </c>
    </row>
    <row r="95" spans="1:7" ht="24.95" customHeight="1">
      <c r="A95" s="1"/>
      <c r="B95" s="80">
        <v>4.2000000000000099</v>
      </c>
      <c r="C95" s="40" t="s">
        <v>95</v>
      </c>
      <c r="D95" s="41" t="s">
        <v>14</v>
      </c>
      <c r="E95" s="42">
        <v>3</v>
      </c>
      <c r="F95" s="55"/>
      <c r="G95" s="81">
        <f t="shared" si="4"/>
        <v>0</v>
      </c>
    </row>
    <row r="96" spans="1:7" ht="24.95" customHeight="1">
      <c r="A96" s="1"/>
      <c r="B96" s="88">
        <v>4.2100000000000097</v>
      </c>
      <c r="C96" s="43" t="s">
        <v>96</v>
      </c>
      <c r="D96" s="44" t="s">
        <v>14</v>
      </c>
      <c r="E96" s="45">
        <v>1</v>
      </c>
      <c r="F96" s="56"/>
      <c r="G96" s="89">
        <f t="shared" si="4"/>
        <v>0</v>
      </c>
    </row>
    <row r="97" spans="1:7" ht="24.95" customHeight="1">
      <c r="A97" s="1"/>
      <c r="B97" s="88">
        <f>B96+0.01</f>
        <v>4.2200000000000095</v>
      </c>
      <c r="C97" s="43" t="s">
        <v>97</v>
      </c>
      <c r="D97" s="44" t="s">
        <v>14</v>
      </c>
      <c r="E97" s="45">
        <v>1</v>
      </c>
      <c r="F97" s="56"/>
      <c r="G97" s="89">
        <f t="shared" si="4"/>
        <v>0</v>
      </c>
    </row>
    <row r="98" spans="1:7" ht="24.95" customHeight="1">
      <c r="A98" s="1"/>
      <c r="B98" s="88">
        <f t="shared" ref="B98:B105" si="5">B97+0.01</f>
        <v>4.2300000000000093</v>
      </c>
      <c r="C98" s="43" t="s">
        <v>98</v>
      </c>
      <c r="D98" s="44" t="s">
        <v>14</v>
      </c>
      <c r="E98" s="45">
        <v>1</v>
      </c>
      <c r="F98" s="57"/>
      <c r="G98" s="89">
        <f t="shared" si="4"/>
        <v>0</v>
      </c>
    </row>
    <row r="99" spans="1:7" ht="24.95" customHeight="1">
      <c r="A99" s="1"/>
      <c r="B99" s="88">
        <f t="shared" si="5"/>
        <v>4.2400000000000091</v>
      </c>
      <c r="C99" s="43" t="s">
        <v>99</v>
      </c>
      <c r="D99" s="46" t="s">
        <v>14</v>
      </c>
      <c r="E99" s="45">
        <v>4</v>
      </c>
      <c r="F99" s="56"/>
      <c r="G99" s="89">
        <f t="shared" si="4"/>
        <v>0</v>
      </c>
    </row>
    <row r="100" spans="1:7" ht="24.95" customHeight="1">
      <c r="A100" s="1"/>
      <c r="B100" s="88">
        <f t="shared" si="5"/>
        <v>4.2500000000000089</v>
      </c>
      <c r="C100" s="43" t="s">
        <v>100</v>
      </c>
      <c r="D100" s="44" t="s">
        <v>14</v>
      </c>
      <c r="E100" s="45">
        <v>1</v>
      </c>
      <c r="F100" s="56"/>
      <c r="G100" s="89">
        <f t="shared" si="4"/>
        <v>0</v>
      </c>
    </row>
    <row r="101" spans="1:7" ht="24.95" customHeight="1">
      <c r="A101" s="1"/>
      <c r="B101" s="88">
        <f t="shared" si="5"/>
        <v>4.2600000000000087</v>
      </c>
      <c r="C101" s="43" t="s">
        <v>101</v>
      </c>
      <c r="D101" s="44" t="s">
        <v>14</v>
      </c>
      <c r="E101" s="45">
        <v>1</v>
      </c>
      <c r="F101" s="56"/>
      <c r="G101" s="89">
        <f t="shared" si="4"/>
        <v>0</v>
      </c>
    </row>
    <row r="102" spans="1:7" ht="24.95" customHeight="1">
      <c r="A102" s="1"/>
      <c r="B102" s="88">
        <f t="shared" si="5"/>
        <v>4.2700000000000085</v>
      </c>
      <c r="C102" s="43" t="s">
        <v>102</v>
      </c>
      <c r="D102" s="44" t="s">
        <v>14</v>
      </c>
      <c r="E102" s="45">
        <v>6</v>
      </c>
      <c r="F102" s="56"/>
      <c r="G102" s="89">
        <f t="shared" si="4"/>
        <v>0</v>
      </c>
    </row>
    <row r="103" spans="1:7" ht="24.95" customHeight="1">
      <c r="A103" s="1"/>
      <c r="B103" s="88">
        <f t="shared" si="5"/>
        <v>4.2800000000000082</v>
      </c>
      <c r="C103" s="43" t="s">
        <v>103</v>
      </c>
      <c r="D103" s="44" t="s">
        <v>14</v>
      </c>
      <c r="E103" s="45">
        <v>4</v>
      </c>
      <c r="F103" s="56"/>
      <c r="G103" s="89">
        <f t="shared" si="4"/>
        <v>0</v>
      </c>
    </row>
    <row r="104" spans="1:7" ht="24.95" customHeight="1">
      <c r="A104" s="1"/>
      <c r="B104" s="88">
        <f t="shared" si="5"/>
        <v>4.290000000000008</v>
      </c>
      <c r="C104" s="43" t="s">
        <v>104</v>
      </c>
      <c r="D104" s="44" t="s">
        <v>14</v>
      </c>
      <c r="E104" s="45">
        <v>4</v>
      </c>
      <c r="F104" s="58"/>
      <c r="G104" s="89">
        <f t="shared" si="4"/>
        <v>0</v>
      </c>
    </row>
    <row r="105" spans="1:7" ht="24.95" customHeight="1">
      <c r="A105" s="1"/>
      <c r="B105" s="88">
        <f t="shared" si="5"/>
        <v>4.3000000000000078</v>
      </c>
      <c r="C105" s="47" t="s">
        <v>105</v>
      </c>
      <c r="D105" s="48" t="s">
        <v>8</v>
      </c>
      <c r="E105" s="49">
        <v>30</v>
      </c>
      <c r="F105" s="59"/>
      <c r="G105" s="81">
        <f t="shared" si="4"/>
        <v>0</v>
      </c>
    </row>
    <row r="106" spans="1:7" ht="24.95" customHeight="1" thickBot="1">
      <c r="A106" s="1"/>
      <c r="B106" s="82"/>
      <c r="C106" s="29"/>
      <c r="D106" s="34"/>
      <c r="E106" s="31"/>
      <c r="F106" s="60"/>
      <c r="G106" s="83"/>
    </row>
    <row r="107" spans="1:7" ht="24.95" customHeight="1" thickTop="1" thickBot="1">
      <c r="A107" s="1"/>
      <c r="B107" s="84"/>
      <c r="C107" s="85"/>
      <c r="D107" s="76"/>
      <c r="E107" s="76"/>
      <c r="F107" s="76"/>
      <c r="G107" s="86"/>
    </row>
    <row r="108" spans="1:7" ht="24.95" customHeight="1" thickTop="1">
      <c r="A108" s="1"/>
      <c r="B108" s="78">
        <v>5</v>
      </c>
      <c r="C108" s="33" t="s">
        <v>106</v>
      </c>
      <c r="D108" s="27"/>
      <c r="E108" s="27"/>
      <c r="F108" s="52"/>
      <c r="G108" s="79">
        <f>SUM(G109:G116)</f>
        <v>0</v>
      </c>
    </row>
    <row r="109" spans="1:7" ht="24.95" customHeight="1">
      <c r="A109" s="1"/>
      <c r="B109" s="80">
        <v>5.01</v>
      </c>
      <c r="C109" s="37" t="s">
        <v>107</v>
      </c>
      <c r="D109" s="38" t="s">
        <v>14</v>
      </c>
      <c r="E109" s="39">
        <v>2</v>
      </c>
      <c r="F109" s="61"/>
      <c r="G109" s="81">
        <f t="shared" ref="G109:G116" si="6">ROUND(E109 * F109,$I$2)</f>
        <v>0</v>
      </c>
    </row>
    <row r="110" spans="1:7" ht="24.95" customHeight="1">
      <c r="A110" s="1"/>
      <c r="B110" s="80">
        <v>5.0199999999999996</v>
      </c>
      <c r="C110" s="37" t="s">
        <v>108</v>
      </c>
      <c r="D110" s="38" t="s">
        <v>14</v>
      </c>
      <c r="E110" s="39">
        <v>1</v>
      </c>
      <c r="F110" s="61"/>
      <c r="G110" s="81">
        <f t="shared" si="6"/>
        <v>0</v>
      </c>
    </row>
    <row r="111" spans="1:7" ht="24.95" customHeight="1">
      <c r="A111" s="1"/>
      <c r="B111" s="80">
        <v>5.03</v>
      </c>
      <c r="C111" s="37" t="s">
        <v>109</v>
      </c>
      <c r="D111" s="38" t="s">
        <v>14</v>
      </c>
      <c r="E111" s="39">
        <v>2</v>
      </c>
      <c r="F111" s="61"/>
      <c r="G111" s="81">
        <f t="shared" si="6"/>
        <v>0</v>
      </c>
    </row>
    <row r="112" spans="1:7" ht="24.95" customHeight="1">
      <c r="A112" s="1"/>
      <c r="B112" s="80">
        <v>5.04</v>
      </c>
      <c r="C112" s="37" t="s">
        <v>110</v>
      </c>
      <c r="D112" s="38" t="s">
        <v>14</v>
      </c>
      <c r="E112" s="39">
        <v>1</v>
      </c>
      <c r="F112" s="61"/>
      <c r="G112" s="81">
        <f t="shared" si="6"/>
        <v>0</v>
      </c>
    </row>
    <row r="113" spans="1:7" ht="24.95" customHeight="1">
      <c r="A113" s="1"/>
      <c r="B113" s="80">
        <v>5.05</v>
      </c>
      <c r="C113" s="37" t="s">
        <v>111</v>
      </c>
      <c r="D113" s="38" t="s">
        <v>14</v>
      </c>
      <c r="E113" s="39">
        <v>1</v>
      </c>
      <c r="F113" s="61"/>
      <c r="G113" s="81">
        <f t="shared" si="6"/>
        <v>0</v>
      </c>
    </row>
    <row r="114" spans="1:7" ht="24.95" customHeight="1">
      <c r="A114" s="1"/>
      <c r="B114" s="80">
        <v>5.0599999999999996</v>
      </c>
      <c r="C114" s="37" t="s">
        <v>112</v>
      </c>
      <c r="D114" s="38" t="s">
        <v>14</v>
      </c>
      <c r="E114" s="39">
        <v>1</v>
      </c>
      <c r="F114" s="61"/>
      <c r="G114" s="81">
        <f t="shared" si="6"/>
        <v>0</v>
      </c>
    </row>
    <row r="115" spans="1:7" ht="24.95" customHeight="1">
      <c r="A115" s="1"/>
      <c r="B115" s="80">
        <v>5.07</v>
      </c>
      <c r="C115" s="37" t="s">
        <v>113</v>
      </c>
      <c r="D115" s="38" t="s">
        <v>14</v>
      </c>
      <c r="E115" s="39">
        <v>2</v>
      </c>
      <c r="F115" s="61"/>
      <c r="G115" s="81">
        <f t="shared" si="6"/>
        <v>0</v>
      </c>
    </row>
    <row r="116" spans="1:7" ht="24.95" customHeight="1">
      <c r="A116" s="1"/>
      <c r="B116" s="80">
        <v>5.08</v>
      </c>
      <c r="C116" s="37" t="s">
        <v>114</v>
      </c>
      <c r="D116" s="38" t="s">
        <v>14</v>
      </c>
      <c r="E116" s="39">
        <v>25</v>
      </c>
      <c r="F116" s="61"/>
      <c r="G116" s="81">
        <f t="shared" si="6"/>
        <v>0</v>
      </c>
    </row>
    <row r="117" spans="1:7" ht="24.95" customHeight="1" thickBot="1">
      <c r="A117" s="1"/>
      <c r="B117" s="82"/>
      <c r="C117" s="29"/>
      <c r="D117" s="30"/>
      <c r="E117" s="31"/>
      <c r="F117" s="54"/>
      <c r="G117" s="83"/>
    </row>
    <row r="118" spans="1:7" ht="24.95" customHeight="1" thickTop="1" thickBot="1">
      <c r="A118" s="1"/>
      <c r="B118" s="84"/>
      <c r="C118" s="85"/>
      <c r="D118" s="76"/>
      <c r="E118" s="76"/>
      <c r="F118" s="76"/>
      <c r="G118" s="86"/>
    </row>
    <row r="119" spans="1:7" ht="24.95" customHeight="1" thickTop="1">
      <c r="A119" s="1"/>
      <c r="B119" s="78">
        <v>6</v>
      </c>
      <c r="C119" s="33" t="s">
        <v>115</v>
      </c>
      <c r="D119" s="27"/>
      <c r="E119" s="27"/>
      <c r="F119" s="52"/>
      <c r="G119" s="79">
        <f>SUM(G120)</f>
        <v>0</v>
      </c>
    </row>
    <row r="120" spans="1:7" ht="24.95" customHeight="1">
      <c r="A120" s="1"/>
      <c r="B120" s="90">
        <v>6.01</v>
      </c>
      <c r="C120" s="37" t="s">
        <v>116</v>
      </c>
      <c r="D120" s="28" t="s">
        <v>117</v>
      </c>
      <c r="E120" s="35">
        <v>1</v>
      </c>
      <c r="F120" s="61"/>
      <c r="G120" s="81">
        <f>ROUND(E120 * F120,$I$2)</f>
        <v>0</v>
      </c>
    </row>
    <row r="121" spans="1:7" ht="24.95" customHeight="1" thickBot="1">
      <c r="A121" s="1"/>
      <c r="B121" s="82"/>
      <c r="C121" s="29"/>
      <c r="D121" s="30"/>
      <c r="E121" s="31"/>
      <c r="F121" s="54"/>
      <c r="G121" s="83"/>
    </row>
    <row r="122" spans="1:7" ht="24.95" customHeight="1" thickTop="1" thickBot="1">
      <c r="A122" s="1"/>
      <c r="B122" s="91"/>
      <c r="C122" s="92"/>
      <c r="D122" s="93"/>
      <c r="E122" s="93"/>
      <c r="F122" s="93"/>
      <c r="G122" s="94"/>
    </row>
    <row r="123" spans="1:7" ht="24.95" customHeight="1">
      <c r="A123" s="1"/>
      <c r="B123" s="25"/>
      <c r="C123" s="36"/>
      <c r="D123" s="98" t="s">
        <v>118</v>
      </c>
      <c r="E123" s="99"/>
      <c r="F123" s="99"/>
      <c r="G123" s="68">
        <f>G20+G31+G53+G75+G108+G119</f>
        <v>0</v>
      </c>
    </row>
    <row r="124" spans="1:7" ht="24.95" customHeight="1">
      <c r="A124" s="1"/>
      <c r="B124" s="25"/>
      <c r="C124" s="36"/>
      <c r="D124" s="100" t="s">
        <v>119</v>
      </c>
      <c r="E124" s="101"/>
      <c r="F124" s="62">
        <f>[1]A.U.I!K50</f>
        <v>0</v>
      </c>
      <c r="G124" s="65">
        <f>ROUND($G$123*F124,2)</f>
        <v>0</v>
      </c>
    </row>
    <row r="125" spans="1:7" ht="24.95" customHeight="1">
      <c r="A125" s="1"/>
      <c r="B125" s="25"/>
      <c r="C125" s="36"/>
      <c r="D125" s="100" t="s">
        <v>120</v>
      </c>
      <c r="E125" s="101"/>
      <c r="F125" s="62">
        <f>[1]A.U.I!K56</f>
        <v>0</v>
      </c>
      <c r="G125" s="65">
        <f>ROUND($G$123*F125,2)</f>
        <v>0</v>
      </c>
    </row>
    <row r="126" spans="1:7" ht="24.95" customHeight="1">
      <c r="A126" s="1"/>
      <c r="B126" s="25"/>
      <c r="C126" s="36"/>
      <c r="D126" s="100" t="s">
        <v>121</v>
      </c>
      <c r="E126" s="101"/>
      <c r="F126" s="62">
        <f>[1]A.U.I!K53</f>
        <v>0</v>
      </c>
      <c r="G126" s="65">
        <f>ROUND($G$123*F126,2)</f>
        <v>0</v>
      </c>
    </row>
    <row r="127" spans="1:7" ht="24.95" customHeight="1">
      <c r="A127" s="1"/>
      <c r="B127" s="25"/>
      <c r="C127" s="36"/>
      <c r="D127" s="95" t="s">
        <v>9</v>
      </c>
      <c r="E127" s="63"/>
      <c r="F127" s="64">
        <v>0.19</v>
      </c>
      <c r="G127" s="66">
        <f>G126*F127</f>
        <v>0</v>
      </c>
    </row>
    <row r="128" spans="1:7" ht="24.95" customHeight="1">
      <c r="A128" s="1"/>
      <c r="B128" s="25"/>
      <c r="C128" s="36"/>
      <c r="D128" s="100" t="s">
        <v>122</v>
      </c>
      <c r="E128" s="101"/>
      <c r="F128" s="101"/>
      <c r="G128" s="65"/>
    </row>
    <row r="129" spans="1:7" ht="24.95" customHeight="1" thickBot="1">
      <c r="A129" s="1"/>
      <c r="B129" s="25"/>
      <c r="C129" s="32"/>
      <c r="D129" s="102" t="s">
        <v>123</v>
      </c>
      <c r="E129" s="103"/>
      <c r="F129" s="103"/>
      <c r="G129" s="67">
        <f>SUM(G124:G128)</f>
        <v>0</v>
      </c>
    </row>
    <row r="130" spans="1:7">
      <c r="B130" s="9"/>
      <c r="C130" s="10"/>
      <c r="D130" s="10"/>
      <c r="E130" s="10"/>
      <c r="F130" s="10"/>
      <c r="G130" s="11"/>
    </row>
    <row r="131" spans="1:7" ht="30.75" customHeight="1">
      <c r="B131" s="97" t="s">
        <v>127</v>
      </c>
      <c r="C131" s="97"/>
      <c r="D131" s="97"/>
      <c r="E131" s="97"/>
      <c r="F131" s="97"/>
      <c r="G131" s="97"/>
    </row>
    <row r="132" spans="1:7" ht="9.75" customHeight="1">
      <c r="B132" s="16"/>
      <c r="C132" s="16"/>
      <c r="D132" s="16"/>
      <c r="E132" s="16"/>
      <c r="F132" s="16"/>
      <c r="G132" s="16"/>
    </row>
    <row r="133" spans="1:7" ht="27.75" customHeight="1">
      <c r="B133" s="97" t="s">
        <v>16</v>
      </c>
      <c r="C133" s="97"/>
      <c r="D133" s="97"/>
      <c r="E133" s="97"/>
      <c r="F133" s="97"/>
      <c r="G133" s="97"/>
    </row>
    <row r="134" spans="1:7" ht="11.25" customHeight="1">
      <c r="B134" s="96"/>
      <c r="C134" s="96"/>
      <c r="D134" s="96"/>
      <c r="E134" s="96"/>
      <c r="F134" s="96"/>
      <c r="G134" s="96"/>
    </row>
    <row r="135" spans="1:7" ht="29.25" customHeight="1">
      <c r="B135" s="97" t="s">
        <v>15</v>
      </c>
      <c r="C135" s="97"/>
      <c r="D135" s="97"/>
      <c r="E135" s="97"/>
      <c r="F135" s="97"/>
      <c r="G135" s="97"/>
    </row>
    <row r="136" spans="1:7" ht="10.5" customHeight="1">
      <c r="B136" s="16"/>
      <c r="C136" s="16"/>
      <c r="D136" s="7"/>
      <c r="E136" s="7"/>
      <c r="F136" s="7"/>
      <c r="G136" s="7"/>
    </row>
    <row r="137" spans="1:7" s="3" customFormat="1" ht="57" customHeight="1">
      <c r="A137" s="4"/>
      <c r="B137" s="107" t="s">
        <v>128</v>
      </c>
      <c r="C137" s="107"/>
      <c r="D137" s="107"/>
      <c r="E137" s="107"/>
      <c r="F137" s="107"/>
      <c r="G137" s="107"/>
    </row>
    <row r="138" spans="1:7">
      <c r="B138" s="17"/>
      <c r="C138" s="16"/>
      <c r="D138" s="6"/>
      <c r="E138" s="8"/>
      <c r="F138" s="8"/>
      <c r="G138" s="8"/>
    </row>
    <row r="139" spans="1:7" ht="18" customHeight="1">
      <c r="B139" s="96" t="s">
        <v>10</v>
      </c>
      <c r="C139" s="96"/>
      <c r="D139" s="96"/>
      <c r="E139" s="96"/>
      <c r="F139" s="96"/>
      <c r="G139" s="96"/>
    </row>
    <row r="140" spans="1:7" ht="17.25" customHeight="1">
      <c r="B140" s="17"/>
      <c r="C140" s="16"/>
      <c r="D140" s="6"/>
      <c r="E140" s="8"/>
      <c r="F140" s="8"/>
      <c r="G140" s="8"/>
    </row>
    <row r="141" spans="1:7" ht="17.25" customHeight="1">
      <c r="B141" s="97" t="s">
        <v>17</v>
      </c>
      <c r="C141" s="97"/>
      <c r="D141" s="97"/>
      <c r="E141" s="97"/>
      <c r="F141" s="97"/>
      <c r="G141" s="97"/>
    </row>
    <row r="142" spans="1:7" ht="25.5" customHeight="1">
      <c r="B142" s="17"/>
      <c r="C142" s="16"/>
      <c r="D142" s="6"/>
      <c r="E142" s="8"/>
      <c r="F142" s="8"/>
      <c r="G142" s="8"/>
    </row>
    <row r="143" spans="1:7" ht="19.5" customHeight="1">
      <c r="B143" s="104" t="s">
        <v>11</v>
      </c>
      <c r="C143" s="104"/>
      <c r="D143" s="104"/>
      <c r="E143" s="104"/>
      <c r="F143" s="104"/>
      <c r="G143" s="104"/>
    </row>
    <row r="144" spans="1:7" ht="21" customHeight="1">
      <c r="B144" s="20"/>
      <c r="C144" s="19"/>
    </row>
    <row r="145" spans="2:7" ht="25.5" customHeight="1"/>
    <row r="146" spans="2:7" ht="25.5" customHeight="1">
      <c r="B146" s="106" t="s">
        <v>13</v>
      </c>
      <c r="C146" s="106"/>
      <c r="D146" s="106"/>
      <c r="E146" s="106"/>
      <c r="F146" s="106"/>
      <c r="G146" s="106"/>
    </row>
    <row r="147" spans="2:7" ht="25.5" customHeight="1">
      <c r="B147" s="22" t="s">
        <v>18</v>
      </c>
      <c r="C147" s="23"/>
      <c r="D147" s="21"/>
      <c r="E147" s="24"/>
      <c r="F147" s="24"/>
      <c r="G147" s="24"/>
    </row>
    <row r="148" spans="2:7" ht="23.25" customHeight="1">
      <c r="B148" s="106" t="s">
        <v>19</v>
      </c>
      <c r="C148" s="106"/>
      <c r="D148" s="21"/>
      <c r="E148" s="21"/>
      <c r="F148" s="21"/>
      <c r="G148" s="24"/>
    </row>
    <row r="149" spans="2:7" ht="23.25" customHeight="1">
      <c r="B149" s="106" t="s">
        <v>20</v>
      </c>
      <c r="C149" s="106"/>
      <c r="D149" s="106"/>
      <c r="E149" s="106"/>
      <c r="F149" s="106"/>
      <c r="G149" s="106"/>
    </row>
    <row r="150" spans="2:7" ht="21.75" customHeight="1">
      <c r="B150" s="106" t="s">
        <v>21</v>
      </c>
      <c r="C150" s="106"/>
      <c r="D150" s="106"/>
      <c r="E150" s="106"/>
      <c r="F150" s="106"/>
      <c r="G150" s="106"/>
    </row>
    <row r="151" spans="2:7" ht="24.75" customHeight="1">
      <c r="B151" s="106" t="s">
        <v>22</v>
      </c>
      <c r="C151" s="106"/>
      <c r="D151" s="106"/>
      <c r="E151" s="106"/>
      <c r="F151" s="106"/>
      <c r="G151" s="106"/>
    </row>
    <row r="152" spans="2:7" ht="16.5" customHeight="1"/>
    <row r="153" spans="2:7" ht="48" customHeight="1">
      <c r="B153" s="105" t="s">
        <v>12</v>
      </c>
      <c r="C153" s="105"/>
      <c r="D153" s="105"/>
      <c r="E153" s="105"/>
      <c r="F153" s="105"/>
      <c r="G153" s="105"/>
    </row>
    <row r="154" spans="2:7" ht="89.25" customHeight="1"/>
    <row r="155" spans="2:7" ht="89.25" customHeight="1"/>
    <row r="160" spans="2:7" ht="51" customHeight="1"/>
    <row r="161" ht="51" customHeight="1"/>
    <row r="162" ht="114.75" customHeight="1"/>
    <row r="163" ht="102" customHeight="1"/>
    <row r="164" ht="89.25" customHeight="1"/>
    <row r="168" ht="63.75" customHeight="1"/>
    <row r="169" ht="127.5" customHeight="1"/>
    <row r="170" ht="140.25" customHeight="1"/>
    <row r="174" ht="89.25" customHeight="1"/>
    <row r="178" ht="89.25" customHeight="1"/>
    <row r="181" ht="25.5" customHeight="1"/>
    <row r="182" ht="25.5" customHeight="1"/>
    <row r="183" ht="191.25" customHeight="1"/>
    <row r="186" ht="25.5" customHeight="1"/>
    <row r="187" ht="178.5" customHeight="1"/>
    <row r="188" ht="102" customHeight="1"/>
    <row r="189" ht="25.5" customHeight="1"/>
    <row r="190" ht="216.75" customHeight="1"/>
    <row r="193" ht="25.5" customHeight="1"/>
    <row r="194" ht="25.5" customHeight="1"/>
    <row r="195" ht="25.5" customHeight="1"/>
    <row r="196" ht="51" customHeight="1"/>
    <row r="197" ht="25.5" customHeight="1"/>
    <row r="198" ht="267.75" customHeight="1"/>
    <row r="203" ht="102" customHeight="1"/>
    <row r="204" ht="114.75" customHeight="1"/>
    <row r="205" ht="25.5" customHeight="1"/>
    <row r="206" ht="25.5" customHeight="1"/>
    <row r="207" ht="178.5" customHeight="1"/>
    <row r="209" ht="38.25" customHeight="1"/>
    <row r="210" ht="25.5" customHeight="1"/>
    <row r="211" ht="229.5" customHeight="1"/>
    <row r="215" ht="63.75" customHeight="1"/>
    <row r="216" ht="102" customHeight="1"/>
    <row r="217" ht="114.75" customHeight="1"/>
    <row r="218" ht="38.25" customHeight="1"/>
    <row r="219" ht="38.25" customHeight="1"/>
    <row r="220" ht="114.75" customHeight="1"/>
    <row r="221" ht="38.2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16.75" customHeight="1"/>
    <row r="234" ht="25.5" customHeight="1"/>
    <row r="235" ht="165.75" customHeight="1"/>
    <row r="236" ht="89.25" customHeight="1"/>
    <row r="237" ht="51" customHeight="1"/>
    <row r="238" ht="102" customHeight="1"/>
    <row r="239" ht="25.5" customHeight="1"/>
    <row r="240" ht="229.5" customHeight="1"/>
    <row r="243" ht="25.5" customHeight="1"/>
    <row r="244" ht="25.5" customHeight="1"/>
    <row r="245" ht="140.25" customHeight="1"/>
    <row r="248" ht="25.5" customHeight="1"/>
    <row r="249" ht="25.5" customHeight="1"/>
    <row r="250" ht="178.5" customHeight="1"/>
    <row r="254" ht="89.25" customHeight="1"/>
    <row r="255" ht="114.75" customHeight="1"/>
    <row r="256" ht="76.5" customHeight="1"/>
    <row r="260" ht="89.25" customHeight="1"/>
    <row r="261" ht="89.25" customHeight="1"/>
    <row r="262" ht="76.5" customHeight="1"/>
    <row r="263" ht="51" customHeight="1"/>
    <row r="264" ht="51" customHeight="1"/>
    <row r="265" ht="102" customHeight="1"/>
    <row r="266" ht="51" customHeight="1"/>
  </sheetData>
  <mergeCells count="26">
    <mergeCell ref="A2:G2"/>
    <mergeCell ref="A3:G3"/>
    <mergeCell ref="A7:G7"/>
    <mergeCell ref="B5:G6"/>
    <mergeCell ref="B11:C11"/>
    <mergeCell ref="B17:G17"/>
    <mergeCell ref="B137:G137"/>
    <mergeCell ref="B131:G131"/>
    <mergeCell ref="B133:G133"/>
    <mergeCell ref="B134:G134"/>
    <mergeCell ref="B135:G135"/>
    <mergeCell ref="B143:G143"/>
    <mergeCell ref="B153:G153"/>
    <mergeCell ref="B146:G146"/>
    <mergeCell ref="B150:G150"/>
    <mergeCell ref="B151:G151"/>
    <mergeCell ref="B149:G149"/>
    <mergeCell ref="B148:C148"/>
    <mergeCell ref="B139:G139"/>
    <mergeCell ref="B141:G141"/>
    <mergeCell ref="D123:F123"/>
    <mergeCell ref="D124:E124"/>
    <mergeCell ref="D125:E125"/>
    <mergeCell ref="D126:E126"/>
    <mergeCell ref="D128:F128"/>
    <mergeCell ref="D129:F129"/>
  </mergeCells>
  <pageMargins left="0.7" right="0.7" top="0.75" bottom="0.75" header="0.3" footer="0.3"/>
  <pageSetup scale="56" fitToHeight="0" orientation="portrait" r:id="rId1"/>
  <rowBreaks count="1" manualBreakCount="1">
    <brk id="101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b4a288-17c0-409b-be07-d1c7bdacde2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ED15E1E97E545AB1EA58E6F659755" ma:contentTypeVersion="15" ma:contentTypeDescription="Crear nuevo documento." ma:contentTypeScope="" ma:versionID="1a2ed9337972c8ab47a6f94f33e067e6">
  <xsd:schema xmlns:xsd="http://www.w3.org/2001/XMLSchema" xmlns:xs="http://www.w3.org/2001/XMLSchema" xmlns:p="http://schemas.microsoft.com/office/2006/metadata/properties" xmlns:ns3="edb4a288-17c0-409b-be07-d1c7bdacde27" xmlns:ns4="f2207403-2827-4a88-a5c6-0e27dd21bfd0" targetNamespace="http://schemas.microsoft.com/office/2006/metadata/properties" ma:root="true" ma:fieldsID="4d6fae7ad6a2e872804c6d12da81ab88" ns3:_="" ns4:_="">
    <xsd:import namespace="edb4a288-17c0-409b-be07-d1c7bdacde27"/>
    <xsd:import namespace="f2207403-2827-4a88-a5c6-0e27dd21b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4a288-17c0-409b-be07-d1c7bdacd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07403-2827-4a88-a5c6-0e27dd21b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3990AC-6FEB-4A1D-957E-A6DD8F495604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f2207403-2827-4a88-a5c6-0e27dd21bfd0"/>
    <ds:schemaRef ds:uri="http://www.w3.org/XML/1998/namespace"/>
    <ds:schemaRef ds:uri="edb4a288-17c0-409b-be07-d1c7bdacde2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BF6A4D2-D7E4-45D5-A452-F499F008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4a288-17c0-409b-be07-d1c7bdacde27"/>
    <ds:schemaRef ds:uri="f2207403-2827-4a88-a5c6-0e27dd21b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6527F2-DAB3-405D-8775-FC238BADFB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DANIEL ALEJANDRO ESTRELLA OJEDA</cp:lastModifiedBy>
  <cp:revision/>
  <cp:lastPrinted>2025-04-09T19:35:29Z</cp:lastPrinted>
  <dcterms:created xsi:type="dcterms:W3CDTF">2015-06-05T18:19:34Z</dcterms:created>
  <dcterms:modified xsi:type="dcterms:W3CDTF">2025-07-22T15:36:23Z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0x010100446ED15E1E97E545AB1EA58E6F659755</vt:lpwstr>
  </property>
</Properties>
</file>