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D:\OneDrive - Universidad de Nariño\1.UNIVERSIDAD DE NARIÑO\R-CONTRATOS Y CONV\2023-I-2 EN CURSO\SB5-0172023 - PORTERIAS GRANJAS\"/>
    </mc:Choice>
  </mc:AlternateContent>
  <xr:revisionPtr revIDLastSave="10" documentId="6_{8078C18D-0C58-4736-9225-D83217E58BE7}" xr6:coauthVersionLast="36" xr6:coauthVersionMax="36" xr10:uidLastSave="{E638E612-4FF5-44B5-830C-6257B34778E9}"/>
  <bookViews>
    <workbookView xWindow="2085" yWindow="495" windowWidth="23040" windowHeight="164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G97" i="1"/>
  <c r="G96" i="1"/>
  <c r="G95" i="1"/>
  <c r="G22" i="1"/>
  <c r="G91" i="1"/>
  <c r="G92" i="1" s="1"/>
  <c r="G88" i="1"/>
  <c r="G87" i="1"/>
  <c r="G86" i="1"/>
  <c r="G85" i="1"/>
  <c r="G84" i="1"/>
  <c r="G83" i="1"/>
  <c r="G82" i="1"/>
  <c r="G81" i="1"/>
  <c r="G80" i="1"/>
  <c r="G89" i="1" s="1"/>
  <c r="G77" i="1"/>
  <c r="G76" i="1"/>
  <c r="G75" i="1"/>
  <c r="G78" i="1" s="1"/>
  <c r="G72" i="1"/>
  <c r="G71" i="1"/>
  <c r="G70" i="1"/>
  <c r="G69" i="1"/>
  <c r="G68" i="1"/>
  <c r="G67" i="1"/>
  <c r="G66" i="1"/>
  <c r="G65" i="1"/>
  <c r="G64" i="1"/>
  <c r="G61" i="1"/>
  <c r="G60" i="1"/>
  <c r="G59" i="1"/>
  <c r="G58" i="1"/>
  <c r="G57" i="1"/>
  <c r="G56" i="1"/>
  <c r="G55" i="1"/>
  <c r="G54" i="1"/>
  <c r="G53" i="1"/>
  <c r="G52" i="1"/>
  <c r="G51" i="1"/>
  <c r="G49" i="1"/>
  <c r="G48" i="1"/>
  <c r="G47" i="1"/>
  <c r="G46" i="1"/>
  <c r="G45" i="1"/>
  <c r="G44" i="1"/>
  <c r="G41" i="1"/>
  <c r="G40" i="1"/>
  <c r="G39" i="1"/>
  <c r="G38" i="1"/>
  <c r="G37" i="1"/>
  <c r="G36" i="1"/>
  <c r="G33" i="1"/>
  <c r="G32" i="1"/>
  <c r="G31" i="1"/>
  <c r="G30" i="1"/>
  <c r="G29" i="1"/>
  <c r="G28" i="1"/>
  <c r="G27" i="1"/>
  <c r="G26" i="1"/>
  <c r="G25" i="1"/>
  <c r="G24" i="1"/>
  <c r="G23" i="1"/>
  <c r="G62" i="1" l="1"/>
  <c r="G73" i="1"/>
  <c r="G42" i="1"/>
  <c r="G34" i="1"/>
  <c r="G94" i="1"/>
  <c r="G99" i="1" l="1"/>
</calcChain>
</file>

<file path=xl/sharedStrings.xml><?xml version="1.0" encoding="utf-8"?>
<sst xmlns="http://schemas.openxmlformats.org/spreadsheetml/2006/main" count="250" uniqueCount="165">
  <si>
    <t>Los comentarios entre corchetes [] y en letra cursiva proporcionan orientación a los Oferentes para la preparación de su oferta y no deberán aparecer en la misma.</t>
  </si>
  <si>
    <t xml:space="preserve">Señores
</t>
  </si>
  <si>
    <t>UNIVERSIDAD DE NARIÑO</t>
  </si>
  <si>
    <t xml:space="preserve">CIUDADELA UNIVERSITARIA TOROBAJO
</t>
  </si>
  <si>
    <t>PASTO-NARIÑO</t>
  </si>
  <si>
    <t>Estimados señores</t>
  </si>
  <si>
    <t>M2</t>
  </si>
  <si>
    <r>
      <rPr>
        <b/>
        <sz val="11"/>
        <color theme="1"/>
        <rFont val="Arial"/>
        <family val="2"/>
      </rPr>
      <t>NOTA 2:</t>
    </r>
    <r>
      <rPr>
        <sz val="11"/>
        <color theme="1"/>
        <rFont val="Arial"/>
        <family val="2"/>
      </rPr>
      <t xml:space="preserve"> Los valores aquí consignados se tomaran hasta dos decimales
</t>
    </r>
  </si>
  <si>
    <r>
      <rPr>
        <b/>
        <sz val="11"/>
        <color theme="1"/>
        <rFont val="Arial"/>
        <family val="2"/>
      </rPr>
      <t>NOTA 3:</t>
    </r>
    <r>
      <rPr>
        <sz val="11"/>
        <color theme="1"/>
        <rFont val="Arial"/>
        <family val="2"/>
      </rPr>
      <t xml:space="preserve"> Junto con este formato se debe anexar archivo del mismo en formato PDF</t>
    </r>
  </si>
  <si>
    <t xml:space="preserve">Certificamos que:
</t>
  </si>
  <si>
    <t>Los gastos que genere la ejecución de la obra correrán a cuenta del Contratista, y se realizaran en la Ciudad de Pasto.</t>
  </si>
  <si>
    <t>No presentamos ningún conflicto de interés.</t>
  </si>
  <si>
    <t>NOMBRE REPRESENTANTE LEGAL</t>
  </si>
  <si>
    <t>CEDULA</t>
  </si>
  <si>
    <t>NOMBRE CONSORCIO</t>
  </si>
  <si>
    <t xml:space="preserve">DIRECCION </t>
  </si>
  <si>
    <t>TELEFONO</t>
  </si>
  <si>
    <t>FORMATO DE OFERTA ECONOMICA</t>
  </si>
  <si>
    <t>ITEM</t>
  </si>
  <si>
    <t>UNIDAD</t>
  </si>
  <si>
    <t>CANTIDAD</t>
  </si>
  <si>
    <t>VR UNITARIO</t>
  </si>
  <si>
    <t>VR PARCIAL</t>
  </si>
  <si>
    <t>1.0</t>
  </si>
  <si>
    <t>ACTIVIDADES PRELIMINARES</t>
  </si>
  <si>
    <t>M3</t>
  </si>
  <si>
    <t>1.12</t>
  </si>
  <si>
    <t>UND</t>
  </si>
  <si>
    <t xml:space="preserve"> SUBTOTAL</t>
  </si>
  <si>
    <t>2.0</t>
  </si>
  <si>
    <t>COMPONENTE ESTRUCTURAL</t>
  </si>
  <si>
    <t>CONCRETO 3000 PSI PARA ZAPATAS Y VIGAS DE CIMENTACIÓN ( INCLUYE CONCRETO DE LIMPIEZA )</t>
  </si>
  <si>
    <t>KG</t>
  </si>
  <si>
    <t>2.6</t>
  </si>
  <si>
    <t>ML</t>
  </si>
  <si>
    <t>3.0</t>
  </si>
  <si>
    <t>COMPONENTE ARQUITECTÓNICO</t>
  </si>
  <si>
    <t>CARPINTERIA METALICA</t>
  </si>
  <si>
    <t>3.16</t>
  </si>
  <si>
    <t>3.17</t>
  </si>
  <si>
    <t>COMPONENTE HIDROSANITARIO</t>
  </si>
  <si>
    <t>4.6</t>
  </si>
  <si>
    <t>4.7</t>
  </si>
  <si>
    <t>4.8</t>
  </si>
  <si>
    <t>4.9</t>
  </si>
  <si>
    <t>APARATOS SANITARIOS</t>
  </si>
  <si>
    <t>5.3</t>
  </si>
  <si>
    <t>COMPONENTE ELECTRICO</t>
  </si>
  <si>
    <t>6.9</t>
  </si>
  <si>
    <t>7.0</t>
  </si>
  <si>
    <t>ACTIVIDADES FINALES</t>
  </si>
  <si>
    <t>7.1</t>
  </si>
  <si>
    <t>ASEO GENERAL</t>
  </si>
  <si>
    <t>TOTAL COSTO DIRECTO</t>
  </si>
  <si>
    <t xml:space="preserve">ADMINISTRACIÓN </t>
  </si>
  <si>
    <t>IMPREVISTOS</t>
  </si>
  <si>
    <t>UTILIDAD</t>
  </si>
  <si>
    <t>IVA SOBRE UTILIDAD</t>
  </si>
  <si>
    <t>SECCIÓN IV</t>
  </si>
  <si>
    <t>Asunto: N° de Solicitud: 017 de 2023</t>
  </si>
  <si>
    <t>Luego de haber examinado los documentos adjuntos a su carta de solicitud de oferta, para el proceso mencionado en el asunto, presento oferta economica para “CONSTRUCCIÓN DE PORTERIAS DE LAS GRANJAS DE LA UNIVERSIDAD DE NARIÑO: GRANJA LA QUINTA EN EL MUNICIPIO DE CONSACÁ, GRANJA LECHERA CHIMANGUAL EN EL MUNICIPIO DE TUQUERRES, GRANJA MAR AGRICOLA EN EL DISTRITO ESPECIAL DE TUMACO - DEPARTAMENTO DE NARIÑO”,  de acuerdo con las Especificaciones Técnicas, los  términos y condiciones de la solicitud, de la siguiente manera:</t>
  </si>
  <si>
    <t>1.1</t>
  </si>
  <si>
    <t>LOCALIZACIÓN Y REPLANTEO</t>
  </si>
  <si>
    <t>1.2</t>
  </si>
  <si>
    <t>EXCAVACION MANUAL (INCLUYE TRASIEGO MANUAL)</t>
  </si>
  <si>
    <t>1.3</t>
  </si>
  <si>
    <t>RELLENO COMPACTADO CON MATERIAL DE SITIO (INCLUYE TRASIEGO)</t>
  </si>
  <si>
    <t>1.4</t>
  </si>
  <si>
    <t>RELLENO CON MATERIAL DE PRESTAMO (RECEBO:CEMENTO 15:1) COMPACTADO AL 95%PM</t>
  </si>
  <si>
    <t>1.5</t>
  </si>
  <si>
    <t>DESM. CUBIERTA EXISTENTE INCLUYE ESTRUCTURA, REDES ADHERIDAS A ELLA, CIELO RASO Y TRASIEGO</t>
  </si>
  <si>
    <t>1.6</t>
  </si>
  <si>
    <t>DESM. VENTANA EXISTENTE INCLUYE TRASIEGO</t>
  </si>
  <si>
    <t>1.7</t>
  </si>
  <si>
    <t>DEMOLICION MUROS INCLUYE ENCHAPES, GUARDAESCOBAS O CUALQUIER ACABADO QUE ESTE ADHERIDO ADEMAS DE TUBERIAS  Y OTROS  ACCESORIOS QUE SE ENCUENTREN EMBEBIDOS EN EL  Y TRASIEGO A SITIO DE ACOPIO.</t>
  </si>
  <si>
    <t>DESM. APARATO SANITARIO INCLUYE TRASIEGO</t>
  </si>
  <si>
    <t>DEMOLICION DE PLACA EN CONCRETO INCLUYE  CUALQUIER ELEMENTO DE ACABADO QUE ESTE ADHERIDO A ELLA Y TRASIEGO.</t>
  </si>
  <si>
    <t>DESMONTE DE PUERTA METALICA CON MALLA ESLABONADA INCLUYE TRASIEGO</t>
  </si>
  <si>
    <t>RETIRO DE SOBRANTES &lt;= 10 km. (DISPOSICION EN LUGAR AUTORIZADO)</t>
  </si>
  <si>
    <t>CAMPAMENTO 10 M2 ELABORADO EN ESTRUCTURA DE LISTONES DE 10X10CM, GUADUA PARA LA BASE DIAMETRO 8 CM Y TABLA COMUN PARA EL PISO, CERRAMIENTO Y CUBIERTA EN HOJAS DE ZINC</t>
  </si>
  <si>
    <t>2.1</t>
  </si>
  <si>
    <t>PLACA DE CONTRAPISO E=0.10 M CONCRETO CLASE E (2500 PSI)</t>
  </si>
  <si>
    <t>2.2</t>
  </si>
  <si>
    <t>PLACA DE ENTREPISO E=0.8 M CONCRETO CLASE D (3000 PSI)</t>
  </si>
  <si>
    <t>2.3</t>
  </si>
  <si>
    <t>2.4</t>
  </si>
  <si>
    <t>CONCRETO 3000 PSI PARA COLUMNAS, VIGAS Y DEMÁS ELEMENTOS EN CONCRETO</t>
  </si>
  <si>
    <t>2.5</t>
  </si>
  <si>
    <t>ACERO DE REFUERZO FY=420 Mpa (60,000 psi) INCLUYE FIGURADO E INSTALACIÓN.</t>
  </si>
  <si>
    <t>COLUMNETA DE CONFINAMIENTO 12X20CM (INCLUYE REFUERZO)</t>
  </si>
  <si>
    <t>3.1</t>
  </si>
  <si>
    <t xml:space="preserve">MUROS LADRILLO VISTO GRAN FORMATO DIM: 45X12X6 CM COLOR ROJO MADERA  MORTERO 1:3 </t>
  </si>
  <si>
    <t>3.2</t>
  </si>
  <si>
    <t>MUROS LADRILLO VISTO DIM: 22X12X7 CM  MORTERO 1:3 (INCLUYE ACERO DE REFUERZO ZONAS SEÑALADAS)</t>
  </si>
  <si>
    <t>3.3</t>
  </si>
  <si>
    <t>REPELLO DE PISO E=0,03m CON MORTERO 1:3</t>
  </si>
  <si>
    <t>3.4</t>
  </si>
  <si>
    <t>ENCHAPE DE PISO GRIS CARAS DIFERENCIADAS USO INSTITUCIONAL ACABADO SEMIBRILLANTE FORMATO 25x75 (INCLUYE MUROS BAJOS DE DUCHA H:0,20M)</t>
  </si>
  <si>
    <t>3.5</t>
  </si>
  <si>
    <t>CUBIERTA TEJA POLIPROPILENO TRAPEZOIDAL 3,60*75CM (INCLUYE ELEMENTOS DE FIJACION) (PARA CASETA VIG Y PARADERO)</t>
  </si>
  <si>
    <t>3.6</t>
  </si>
  <si>
    <t>MALLA ANGEO GRIS FIBRA DE VIDRIO</t>
  </si>
  <si>
    <t>3.7</t>
  </si>
  <si>
    <t xml:space="preserve">PUERTA BATIENTE SENCILLA EN LÁMINA METÁLICA CALIBRE 18 2,00*0,85M TERMINADO COLOR NEGRO EN PINTURA ELECTROSTÁTICA SEGÚN DISEÑO Y ESPECIFICACION EN PLANO </t>
  </si>
  <si>
    <t>3.8</t>
  </si>
  <si>
    <t>PUERTA BATIENTE SENCILLA EN LÁMINA METÁLICA CALIBRE 18 2,00*0,65M TERMINADO COLOR NEGRO EN PINTURA ELECTROSTÁTICA SEGÚN DISEÑO Y ESPECIFICACION EN PLANO (PUERTAS BAÑO GARITA)</t>
  </si>
  <si>
    <t>3.9</t>
  </si>
  <si>
    <t xml:space="preserve">PERFIL ESTRUCTURAL CIRCULAR DE 3" DE 4MM COLOR NEGRO PARA ELEMENTOS ESTRUCTURALES DE CUBIERTA Y ELEMENTOS PRINCIPALES DE CERCHA PARA CUBIERTA (INCLUYE INSTALACION, ACABADO Y PROTECCIÓN EN PINTURA COLOR NEGRO 3 MANOS)  </t>
  </si>
  <si>
    <t>3.10</t>
  </si>
  <si>
    <t xml:space="preserve">PERFIL ESTRUCTURAL CIRCULAR DE 2" DE 4MM COLOR NEGRO PARA MARCOS DE PUERTAS VEHICULARES Y CERRAMIENTO POSTERIOR DE PORTERÍA. (INCLUYE INSTALACION, ACABADO Y PROTECCIÓN EN PINTURA COLOR NEGRO 3 MANOS ) </t>
  </si>
  <si>
    <t>3.11</t>
  </si>
  <si>
    <t xml:space="preserve">PERFIL ESTRUCTURAL CIRCULAR DE 2" DE 1,5 MM COLOR NEGRO PARA ESTRUCTURA SECUNDARIA DE LA CUBIERTA DE LAS  PORTERIAS, ELEMENTOS SECUNDARIOS DE PUERTAS VEHICULARES Y PEATONALES (INCLUYE INSTALACION, ACABADO Y PROTECCIÓN EN PINTURA COLOR NEGRO 3 MANOS)  </t>
  </si>
  <si>
    <t>3.12</t>
  </si>
  <si>
    <t xml:space="preserve">PERFIL ESTRUCTURAL SECCION CUADRADO DE 1*1" DE 1,5 MM COLOR NEGRO PARA PERGOLA DE PORTERIAS (INCLUYE INSTALACION, ACABADO Y PROTECCIÓN EN PINTURA COLOR NEGRO 3 MANOS) </t>
  </si>
  <si>
    <t>3.13</t>
  </si>
  <si>
    <t xml:space="preserve">ELEMENTOS DE FIJACION CON PLATINAS A 36 PARA LA FABRICACION DE  ANCLAJES, PLATINAS, PISTONES, PICAPORTE, MANIJA, PASADOR DE PISO Y DEMAS ELEMENTOS PARA EL CORRECTO FUNCIONAMIENTO DE LAS PUERTAS DE ACCESO VEHICULAR SEGÚN DETALLE ARQUITECTÓNICO (INCLUYE INSTALACION, ACABADO Y PROTECCIÓN EN PINTURA COLOR NEGRO 3 MANOS) </t>
  </si>
  <si>
    <t>3.14</t>
  </si>
  <si>
    <t>SUMINISTRO E INSTALACION DE LETRERO PERSONALIZADO EN LAMINA COLD ROLLED CALIBRE 16 TERMINADO EN CRUDO. DIM: 40X90 CM "GRANJA LECHERA  CHIMANGUAL" ESCUDO DE 70X70 CM PERFORADO EN EL MISMO MATERIAL</t>
  </si>
  <si>
    <t>3.15</t>
  </si>
  <si>
    <t>SUMINISTRO E INSTALACION DE LETRERO PERSONALIZADO EN LAMINA COLD ROLLED CALIBRE 16 TERMINADO EN CRUDO. DIM: 45X90 CM "GRANJA LA QUINTAL" ESCUDO DE 70X70 CM PERFORADO EN EL MISMO MATERIAL</t>
  </si>
  <si>
    <t>SUMINISTRO E INSTALACION DE ESCUDO  PERSONALIZADO EN LAMINA COLD ROLLED CALIBRE 16 TERMINADO EN CRUDO. DIM: 45X90 CM "GRANJA LA QUINTAL" ESCUDO DE 70X70 CM PERFORADO EN EL MISMO MATERIAL</t>
  </si>
  <si>
    <t>SUMINISTRO E INSTALACION DE ESCUDO PERSONALIZADO EN LAMINA COLD ROLLED CALIBRE 16 TERMINADO EN CRUDO. DIM: 40X90 CM "GRANJA LECHERA  CHIMANGUAL" ESCUDO DE 70X70 CM PERFORADO EN EL MISMO MATERIAL</t>
  </si>
  <si>
    <t>4.1</t>
  </si>
  <si>
    <t>SUMINISTRO E INST. RED HIDRÁULICA PVC  1/2"  RDE  13,5</t>
  </si>
  <si>
    <t>4.2</t>
  </si>
  <si>
    <t>SUMINISTRO E INST. RED SANITARIA PVC 2" NORMA NTC 1087 (INCLUYE REGATA EN PISO)</t>
  </si>
  <si>
    <t>4.3</t>
  </si>
  <si>
    <t>SUMINISTRO E INST. RED SANITARIA PVC 4" NORMA NTC 1087(INCLUYE REGATA EN PISO)</t>
  </si>
  <si>
    <t>4.4</t>
  </si>
  <si>
    <t>VÁLVULA DE BOLA PVC LISA SOLDABLE 1/2 "</t>
  </si>
  <si>
    <t>4.5</t>
  </si>
  <si>
    <t>SUMINISTRO E INST. SISTEMA SEPTICO AEROBICO 1000 LITROS</t>
  </si>
  <si>
    <t>SUMINISTRO E INST. PUNTO HIDRÁULICO 1/2"  RDE  13,5</t>
  </si>
  <si>
    <t>SUMINISTRO E INST. PUNTO SANITARIO 2" INCLUYE REGATEADO EN PISO H:30CM</t>
  </si>
  <si>
    <t>SUMINISTRO E INST. PUNTO SANITARIO PVC 4" (INCLUYE REGATA EN PISO H: 30 CM</t>
  </si>
  <si>
    <t>SUMINISTRO E INSTALACION DE REJILLA PLANA DE PISO TIPO SUMIDERO (INCLIUYE PERNOS DE REFUERZO)</t>
  </si>
  <si>
    <t>5.1</t>
  </si>
  <si>
    <t xml:space="preserve">SANITARIO LINEA INSTITUCIONAL COLOR BLANCO EN PORCELANA VITREA DIM: 700X670X430MM - INCLUYE ACCESORIOS PARA SU CORRECTO FUNCIONAMIENTO
</t>
  </si>
  <si>
    <t>5.2</t>
  </si>
  <si>
    <t>LAVAMANOS DE COLGAR OVALADO  EN PORCELANA SANITARIA : ALTO X LARGO X ANCHO: 18X48X38,5</t>
  </si>
  <si>
    <t xml:space="preserve">SUMINISTRO E INSTALACION DE DISPENSADOR DE JABON LIQUIDO PALSTICO BLANCO DE 600 ML DE 23X9 CM </t>
  </si>
  <si>
    <t>6.1</t>
  </si>
  <si>
    <t xml:space="preserve">SUMINISTRO E INSTALACION TABLERO DE DISTRIBUCIÓN 1F 2 CIRCUITOS 120/208V </t>
  </si>
  <si>
    <t>6.2</t>
  </si>
  <si>
    <t>SUMINISTRO E INSTALACIÓN INTERRUPTOR SENCILLO 10A COLOR BLANCO SIN PILOTO TUBERIA Y ACCESORIOS EMT 1/2" Y CABLE N° 12 THHN LIBRE DE HALOGENOS</t>
  </si>
  <si>
    <t>6.3</t>
  </si>
  <si>
    <t>SUMINISTRO E INSTALACIÓN INTERRUPTOR DOBLE 10A COLOR BLANCO SIN PILOTO TUBERIA Y ACCESORIOS EN EMT 1/2" Y CABLE N° 12 THHN LIBRE DE HALOGENOS</t>
  </si>
  <si>
    <t>6.4</t>
  </si>
  <si>
    <t>SUMINISTRO E INSTALACIÓN ILUMINACION APLIQUE TORTUGA LED 960 LÚMENES 12W LUZ BLANCA IP65</t>
  </si>
  <si>
    <t>6.5</t>
  </si>
  <si>
    <t>SUMINISTRO E INSTALACION SALIDA TOMACORRIENTE DOBLE 15A, 110V POLO A TIERRA EN TUBERIA Y ACCESORIOS EMT DE 1/2" Y CABLE DE COBRE THHN No. 12 LIBRE DE HALOGENOS</t>
  </si>
  <si>
    <t>6.6</t>
  </si>
  <si>
    <t>SUMINISTRO E INSTALACIÓN SISTEMA DE ILUMINACIÓN  CINTA LED RGB  MODELO: VTA-84882 ADAPTADOR DE VOLTAJE 125VAC 60HZ – 12VDC 2A, POTENCIA: 8W,  INTENSIDAD LUMÍNICA: 800 LÚMENES CON CANALES EN ALUMINIO DIFUSORES DE LUZ. Longitud de Cinta led 21M</t>
  </si>
  <si>
    <t>6.7</t>
  </si>
  <si>
    <t>SUMINISTRO E INSTALACIÓN SISTEMA DE ILUMINACIÓN  CINTA LED RGB  MODELO: VTA-84882 ADAPTADOR DE VOLTAJE 125VAC 60HZ – 12VDC 2A, POTENCIA: 8W,  INTENSIDAD LUMÍNICA: 800 LÚMENES CON CANALES EN ALUMINIO DIFUSORES DE LUZ. Longitud de Cinta led 7.80 ML</t>
  </si>
  <si>
    <t>6.8</t>
  </si>
  <si>
    <t>SUMINISTRO E INSTALACIÓN SISTEMA DE ILUMINACIÓN  CON PANELES FOTOVOLTÁICOS 550W, INVERSOR SOLAR HÍBRIDO 3KVA, BATERIAS 100AH-12V</t>
  </si>
  <si>
    <t>SISTEMA PUESTA A TIERRA</t>
  </si>
  <si>
    <t>A</t>
  </si>
  <si>
    <t>B</t>
  </si>
  <si>
    <t>C</t>
  </si>
  <si>
    <t>VALOR TOTAL  (A+B+C)</t>
  </si>
  <si>
    <r>
      <rPr>
        <b/>
        <sz val="11"/>
        <color theme="1"/>
        <rFont val="Arial"/>
        <family val="2"/>
      </rPr>
      <t>NOTA 1:</t>
    </r>
    <r>
      <rPr>
        <sz val="11"/>
        <color theme="1"/>
        <rFont val="Arial"/>
        <family val="2"/>
      </rPr>
      <t xml:space="preserve"> Sólo se deben diligenciar las columnas “V/Unitario, VR parcial, Total costo directo, AUI, Iva sobre Utilidad y Valor Total.</t>
    </r>
  </si>
  <si>
    <r>
      <rPr>
        <b/>
        <sz val="11"/>
        <color theme="1"/>
        <rFont val="Arial"/>
        <family val="2"/>
      </rPr>
      <t xml:space="preserve">NOTA 4: </t>
    </r>
    <r>
      <rPr>
        <sz val="11"/>
        <color theme="1"/>
        <rFont val="Arial"/>
        <family val="2"/>
      </rPr>
      <t>El porcentaje del AUI no puede superar el 29,43 %, asi mismo, no se podra ofertar imprevistos del 0%, so pena de rechazo de la oferta.</t>
    </r>
  </si>
  <si>
    <r>
      <t xml:space="preserve">El monto total de nuestra Oferta asciende a </t>
    </r>
    <r>
      <rPr>
        <sz val="11"/>
        <color rgb="FFFF0000"/>
        <rFont val="Arial"/>
        <family val="2"/>
      </rPr>
      <t>[</t>
    </r>
    <r>
      <rPr>
        <i/>
        <sz val="11"/>
        <color rgb="FFFF0000"/>
        <rFont val="Arial"/>
        <family val="2"/>
      </rPr>
      <t>monto total en palabras</t>
    </r>
    <r>
      <rPr>
        <sz val="11"/>
        <color rgb="FFFF0000"/>
        <rFont val="Arial"/>
        <family val="2"/>
      </rPr>
      <t>]([</t>
    </r>
    <r>
      <rPr>
        <i/>
        <sz val="11"/>
        <color rgb="FFFF0000"/>
        <rFont val="Arial"/>
        <family val="2"/>
      </rPr>
      <t>monto total en cifras</t>
    </r>
    <r>
      <rPr>
        <sz val="11"/>
        <color rgb="FFFF0000"/>
        <rFont val="Arial"/>
        <family val="2"/>
      </rPr>
      <t>])</t>
    </r>
    <r>
      <rPr>
        <sz val="11"/>
        <color theme="1"/>
        <rFont val="Arial"/>
        <family val="2"/>
      </rPr>
      <t xml:space="preserve">. Esta Oferta será obligatoria para </t>
    </r>
    <r>
      <rPr>
        <sz val="11"/>
        <color rgb="FFFF0000"/>
        <rFont val="Arial"/>
        <family val="2"/>
      </rPr>
      <t>(oferentes)</t>
    </r>
    <r>
      <rPr>
        <sz val="11"/>
        <color theme="1"/>
        <rFont val="Arial"/>
        <family val="2"/>
      </rPr>
      <t xml:space="preserve"> hasta cuarenta y cinco (45) días hábiles contados a partir de la fecha límite de presentación de cotizaciones.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</si>
</sst>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00"/>
    <numFmt numFmtId="165" formatCode="&quot;$&quot;\ #,##0.00"/>
    <numFmt numFmtId="166" formatCode="&quot;$&quot;#,##0"/>
    <numFmt numFmtId="167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Protection="1"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2" fillId="0" borderId="0" xfId="0" applyFont="1"/>
    <xf numFmtId="0" fontId="4" fillId="0" borderId="0" xfId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 applyProtection="1">
      <alignment vertical="center"/>
      <protection locked="0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" fontId="1" fillId="0" borderId="0" xfId="0" applyNumberFormat="1" applyFont="1" applyAlignment="1" applyProtection="1">
      <alignment horizontal="left" vertical="top"/>
      <protection locked="0"/>
    </xf>
    <xf numFmtId="4" fontId="1" fillId="0" borderId="0" xfId="0" applyNumberFormat="1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2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10" fillId="0" borderId="1" xfId="0" quotePrefix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165" fontId="10" fillId="0" borderId="1" xfId="4" applyNumberFormat="1" applyFont="1" applyFill="1" applyBorder="1" applyAlignment="1" applyProtection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" fontId="9" fillId="2" borderId="1" xfId="3" applyNumberFormat="1" applyFont="1" applyFill="1" applyBorder="1" applyAlignment="1">
      <alignment horizontal="right" vertical="center" wrapText="1"/>
    </xf>
    <xf numFmtId="4" fontId="5" fillId="0" borderId="1" xfId="3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 applyProtection="1">
      <alignment horizontal="left" vertical="top"/>
      <protection locked="0"/>
    </xf>
    <xf numFmtId="4" fontId="5" fillId="0" borderId="1" xfId="0" applyNumberFormat="1" applyFont="1" applyBorder="1" applyAlignment="1">
      <alignment horizontal="center" vertical="center" wrapText="1"/>
    </xf>
    <xf numFmtId="165" fontId="10" fillId="3" borderId="1" xfId="4" applyNumberFormat="1" applyFont="1" applyFill="1" applyBorder="1" applyAlignment="1" applyProtection="1">
      <alignment horizontal="right" vertical="center" wrapText="1"/>
    </xf>
    <xf numFmtId="4" fontId="12" fillId="3" borderId="1" xfId="3" applyNumberFormat="1" applyFont="1" applyFill="1" applyBorder="1" applyAlignment="1" applyProtection="1">
      <alignment horizontal="right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4" fontId="13" fillId="3" borderId="1" xfId="5" quotePrefix="1" applyNumberFormat="1" applyFont="1" applyFill="1" applyBorder="1" applyAlignment="1">
      <alignment horizontal="right" vertical="center" wrapText="1"/>
    </xf>
    <xf numFmtId="10" fontId="14" fillId="0" borderId="1" xfId="5" applyNumberFormat="1" applyFont="1" applyBorder="1" applyAlignment="1">
      <alignment horizontal="right" vertical="center" wrapText="1"/>
    </xf>
    <xf numFmtId="4" fontId="14" fillId="0" borderId="1" xfId="5" quotePrefix="1" applyNumberFormat="1" applyFont="1" applyBorder="1" applyAlignment="1">
      <alignment horizontal="right" vertical="center" wrapText="1"/>
    </xf>
    <xf numFmtId="10" fontId="14" fillId="0" borderId="1" xfId="5" quotePrefix="1" applyNumberFormat="1" applyFont="1" applyBorder="1" applyAlignment="1">
      <alignment horizontal="right" vertical="center" wrapText="1"/>
    </xf>
    <xf numFmtId="4" fontId="13" fillId="4" borderId="1" xfId="5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horizontal="center" vertical="center"/>
    </xf>
    <xf numFmtId="165" fontId="10" fillId="5" borderId="1" xfId="4" applyNumberFormat="1" applyFont="1" applyFill="1" applyBorder="1" applyAlignment="1" applyProtection="1">
      <alignment horizontal="right" vertical="center" wrapText="1"/>
    </xf>
    <xf numFmtId="4" fontId="12" fillId="5" borderId="1" xfId="3" applyNumberFormat="1" applyFont="1" applyFill="1" applyBorder="1" applyAlignment="1" applyProtection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166" fontId="13" fillId="0" borderId="1" xfId="5" applyNumberFormat="1" applyFont="1" applyBorder="1" applyAlignment="1">
      <alignment horizontal="right" vertical="center"/>
    </xf>
    <xf numFmtId="0" fontId="14" fillId="0" borderId="2" xfId="5" quotePrefix="1" applyFont="1" applyBorder="1" applyAlignment="1">
      <alignment horizontal="right" vertical="center" wrapText="1" indent="1"/>
    </xf>
    <xf numFmtId="0" fontId="14" fillId="0" borderId="4" xfId="5" quotePrefix="1" applyFont="1" applyBorder="1" applyAlignment="1">
      <alignment horizontal="right" vertical="center" wrapText="1" indent="1"/>
    </xf>
    <xf numFmtId="0" fontId="14" fillId="0" borderId="3" xfId="5" quotePrefix="1" applyFont="1" applyBorder="1" applyAlignment="1">
      <alignment horizontal="right" vertical="center" wrapText="1" indent="1"/>
    </xf>
    <xf numFmtId="0" fontId="13" fillId="3" borderId="2" xfId="5" quotePrefix="1" applyFont="1" applyFill="1" applyBorder="1" applyAlignment="1">
      <alignment horizontal="right" vertical="center" wrapText="1"/>
    </xf>
    <xf numFmtId="0" fontId="13" fillId="3" borderId="4" xfId="5" quotePrefix="1" applyFont="1" applyFill="1" applyBorder="1" applyAlignment="1">
      <alignment horizontal="right" vertical="center" wrapText="1"/>
    </xf>
    <xf numFmtId="0" fontId="13" fillId="3" borderId="3" xfId="5" quotePrefix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 applyProtection="1">
      <alignment horizontal="left" vertical="top"/>
      <protection locked="0"/>
    </xf>
    <xf numFmtId="0" fontId="1" fillId="0" borderId="0" xfId="0" applyFont="1" applyAlignment="1">
      <alignment horizontal="left" wrapText="1"/>
    </xf>
  </cellXfs>
  <cellStyles count="6">
    <cellStyle name="Hipervínculo" xfId="4" builtinId="8"/>
    <cellStyle name="Millares" xfId="2" builtinId="3"/>
    <cellStyle name="Moneda" xfId="3" builtinId="4"/>
    <cellStyle name="Normal" xfId="0" builtinId="0"/>
    <cellStyle name="Normal 2" xfId="1" xr:uid="{00000000-0005-0000-0000-000001000000}"/>
    <cellStyle name="Normal 7" xfId="5" xr:uid="{86363459-066E-4D16-BCAB-3FCD1B7384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9"/>
  <sheetViews>
    <sheetView tabSelected="1" view="pageBreakPreview" topLeftCell="A94" zoomScaleNormal="100" zoomScaleSheetLayoutView="100" workbookViewId="0">
      <selection activeCell="E109" sqref="E109"/>
    </sheetView>
  </sheetViews>
  <sheetFormatPr baseColWidth="10" defaultColWidth="9.140625" defaultRowHeight="15" x14ac:dyDescent="0.25"/>
  <cols>
    <col min="1" max="1" width="5.140625" style="5" customWidth="1"/>
    <col min="2" max="2" width="7.85546875" style="5" customWidth="1"/>
    <col min="3" max="3" width="51" style="6" customWidth="1"/>
    <col min="4" max="4" width="6.5703125" style="5" bestFit="1" customWidth="1"/>
    <col min="5" max="5" width="8.85546875" style="7" bestFit="1" customWidth="1"/>
    <col min="6" max="6" width="17.140625" style="7" customWidth="1"/>
    <col min="7" max="7" width="18.28515625" style="8" customWidth="1"/>
  </cols>
  <sheetData>
    <row r="1" spans="1:7" x14ac:dyDescent="0.25">
      <c r="A1" s="1"/>
      <c r="B1" s="1"/>
      <c r="C1" s="2"/>
      <c r="D1" s="1"/>
      <c r="E1" s="3"/>
      <c r="F1" s="3"/>
      <c r="G1" s="4"/>
    </row>
    <row r="2" spans="1:7" x14ac:dyDescent="0.25">
      <c r="A2" s="73" t="s">
        <v>58</v>
      </c>
      <c r="B2" s="73"/>
      <c r="C2" s="73"/>
      <c r="D2" s="73"/>
      <c r="E2" s="73"/>
      <c r="F2" s="73"/>
      <c r="G2" s="73"/>
    </row>
    <row r="3" spans="1:7" x14ac:dyDescent="0.25">
      <c r="A3" s="73" t="s">
        <v>17</v>
      </c>
      <c r="B3" s="73"/>
      <c r="C3" s="73"/>
      <c r="D3" s="73"/>
      <c r="E3" s="73"/>
      <c r="F3" s="73"/>
      <c r="G3" s="73"/>
    </row>
    <row r="4" spans="1:7" x14ac:dyDescent="0.25">
      <c r="A4" s="1"/>
      <c r="B4" s="1"/>
      <c r="C4" s="2"/>
      <c r="D4" s="1"/>
      <c r="E4" s="3"/>
      <c r="F4" s="3"/>
      <c r="G4" s="4"/>
    </row>
    <row r="5" spans="1:7" x14ac:dyDescent="0.25">
      <c r="A5" s="1"/>
      <c r="B5" s="86" t="s">
        <v>0</v>
      </c>
      <c r="C5" s="86"/>
      <c r="D5" s="86"/>
      <c r="E5" s="86"/>
      <c r="F5" s="86"/>
      <c r="G5" s="86"/>
    </row>
    <row r="6" spans="1:7" x14ac:dyDescent="0.25">
      <c r="B6" s="86"/>
      <c r="C6" s="86"/>
      <c r="D6" s="86"/>
      <c r="E6" s="86"/>
      <c r="F6" s="86"/>
      <c r="G6" s="86"/>
    </row>
    <row r="7" spans="1:7" x14ac:dyDescent="0.25">
      <c r="A7" s="74"/>
      <c r="B7" s="74"/>
      <c r="C7" s="74"/>
      <c r="D7" s="74"/>
      <c r="E7" s="74"/>
      <c r="F7" s="74"/>
      <c r="G7" s="74"/>
    </row>
    <row r="9" spans="1:7" x14ac:dyDescent="0.25">
      <c r="A9" s="1"/>
      <c r="B9" s="9" t="s">
        <v>1</v>
      </c>
      <c r="C9" s="2"/>
      <c r="D9" s="1"/>
      <c r="E9" s="3"/>
      <c r="F9" s="3"/>
      <c r="G9" s="4"/>
    </row>
    <row r="10" spans="1:7" x14ac:dyDescent="0.25">
      <c r="A10" s="1"/>
      <c r="B10" s="9" t="s">
        <v>2</v>
      </c>
      <c r="C10" s="2"/>
      <c r="D10" s="1"/>
      <c r="E10" s="3"/>
      <c r="F10" s="3"/>
      <c r="G10" s="4"/>
    </row>
    <row r="11" spans="1:7" x14ac:dyDescent="0.25">
      <c r="A11" s="1"/>
      <c r="B11" s="9" t="s">
        <v>3</v>
      </c>
      <c r="C11" s="2"/>
      <c r="D11" s="1"/>
      <c r="E11" s="3"/>
      <c r="F11" s="3"/>
      <c r="G11" s="4"/>
    </row>
    <row r="12" spans="1:7" x14ac:dyDescent="0.25">
      <c r="A12" s="1"/>
      <c r="B12" s="1" t="s">
        <v>4</v>
      </c>
      <c r="C12" s="2"/>
      <c r="D12" s="1"/>
      <c r="E12" s="3"/>
      <c r="F12" s="3"/>
      <c r="G12" s="4"/>
    </row>
    <row r="13" spans="1:7" x14ac:dyDescent="0.25">
      <c r="A13" s="1"/>
      <c r="B13" s="1"/>
      <c r="C13" s="2"/>
      <c r="D13" s="1"/>
      <c r="E13" s="3"/>
      <c r="F13" s="3"/>
      <c r="G13" s="4"/>
    </row>
    <row r="14" spans="1:7" x14ac:dyDescent="0.25">
      <c r="A14" s="1"/>
      <c r="B14" s="9" t="s">
        <v>59</v>
      </c>
      <c r="C14" s="22"/>
      <c r="D14" s="1"/>
      <c r="E14" s="3"/>
      <c r="F14" s="3"/>
      <c r="G14" s="4"/>
    </row>
    <row r="15" spans="1:7" x14ac:dyDescent="0.25">
      <c r="A15" s="1"/>
      <c r="B15" s="1"/>
      <c r="C15" s="2"/>
      <c r="D15" s="1"/>
      <c r="E15" s="3"/>
      <c r="F15" s="3"/>
      <c r="G15" s="4"/>
    </row>
    <row r="16" spans="1:7" x14ac:dyDescent="0.25">
      <c r="A16" s="1"/>
      <c r="B16" s="1" t="s">
        <v>5</v>
      </c>
      <c r="C16" s="2"/>
      <c r="D16" s="1"/>
      <c r="E16" s="3"/>
      <c r="F16" s="3"/>
      <c r="G16" s="4"/>
    </row>
    <row r="17" spans="1:13" x14ac:dyDescent="0.25">
      <c r="A17" s="1"/>
      <c r="B17" s="1"/>
      <c r="C17" s="2"/>
      <c r="D17" s="1"/>
      <c r="E17" s="3"/>
      <c r="F17" s="3"/>
      <c r="G17" s="4"/>
    </row>
    <row r="18" spans="1:13" ht="91.5" customHeight="1" x14ac:dyDescent="0.25">
      <c r="A18" s="1"/>
      <c r="B18" s="75" t="s">
        <v>60</v>
      </c>
      <c r="C18" s="75"/>
      <c r="D18" s="75"/>
      <c r="E18" s="75"/>
      <c r="F18" s="75"/>
      <c r="G18" s="75"/>
    </row>
    <row r="19" spans="1:13" x14ac:dyDescent="0.25">
      <c r="A19" s="1"/>
      <c r="B19" s="1"/>
      <c r="C19" s="2"/>
      <c r="D19" s="1"/>
      <c r="E19" s="3"/>
      <c r="F19" s="3"/>
      <c r="G19" s="4"/>
    </row>
    <row r="20" spans="1:13" x14ac:dyDescent="0.25">
      <c r="A20" s="10"/>
      <c r="B20" s="24" t="s">
        <v>18</v>
      </c>
      <c r="C20" s="49" t="s">
        <v>24</v>
      </c>
      <c r="D20" s="24" t="s">
        <v>19</v>
      </c>
      <c r="E20" s="25" t="s">
        <v>20</v>
      </c>
      <c r="F20" s="48" t="s">
        <v>21</v>
      </c>
      <c r="G20" s="28" t="s">
        <v>22</v>
      </c>
      <c r="H20" s="1"/>
      <c r="I20" s="2"/>
      <c r="J20" s="1"/>
      <c r="K20" s="3"/>
      <c r="L20" s="16"/>
      <c r="M20" s="4"/>
    </row>
    <row r="21" spans="1:13" x14ac:dyDescent="0.25">
      <c r="A21" s="10"/>
      <c r="B21" s="24" t="s">
        <v>23</v>
      </c>
      <c r="C21" s="27" t="s">
        <v>24</v>
      </c>
      <c r="D21" s="24"/>
      <c r="E21" s="28"/>
      <c r="F21" s="29"/>
      <c r="G21" s="50"/>
      <c r="H21" s="1"/>
      <c r="I21" s="2"/>
      <c r="J21" s="1"/>
      <c r="K21" s="3"/>
      <c r="L21" s="3"/>
      <c r="M21" s="4"/>
    </row>
    <row r="22" spans="1:13" x14ac:dyDescent="0.25">
      <c r="A22" s="10"/>
      <c r="B22" s="30" t="s">
        <v>61</v>
      </c>
      <c r="C22" s="31" t="s">
        <v>62</v>
      </c>
      <c r="D22" s="30" t="s">
        <v>6</v>
      </c>
      <c r="E22" s="32">
        <v>92.72</v>
      </c>
      <c r="F22" s="33"/>
      <c r="G22" s="51">
        <f t="shared" ref="G22:G33" si="0">+ROUND(E22*F22,2)</f>
        <v>0</v>
      </c>
    </row>
    <row r="23" spans="1:13" x14ac:dyDescent="0.25">
      <c r="A23" s="14"/>
      <c r="B23" s="30" t="s">
        <v>63</v>
      </c>
      <c r="C23" s="31" t="s">
        <v>64</v>
      </c>
      <c r="D23" s="30" t="s">
        <v>25</v>
      </c>
      <c r="E23" s="32">
        <v>53.32</v>
      </c>
      <c r="F23" s="33"/>
      <c r="G23" s="51">
        <f t="shared" si="0"/>
        <v>0</v>
      </c>
    </row>
    <row r="24" spans="1:13" ht="22.5" x14ac:dyDescent="0.25">
      <c r="A24" s="14"/>
      <c r="B24" s="30" t="s">
        <v>65</v>
      </c>
      <c r="C24" s="31" t="s">
        <v>66</v>
      </c>
      <c r="D24" s="30" t="s">
        <v>25</v>
      </c>
      <c r="E24" s="32">
        <v>10.66</v>
      </c>
      <c r="F24" s="33"/>
      <c r="G24" s="51">
        <f t="shared" si="0"/>
        <v>0</v>
      </c>
    </row>
    <row r="25" spans="1:13" ht="22.5" x14ac:dyDescent="0.25">
      <c r="A25" s="14"/>
      <c r="B25" s="30" t="s">
        <v>67</v>
      </c>
      <c r="C25" s="31" t="s">
        <v>68</v>
      </c>
      <c r="D25" s="30" t="s">
        <v>25</v>
      </c>
      <c r="E25" s="32">
        <v>3.17</v>
      </c>
      <c r="F25" s="33"/>
      <c r="G25" s="51">
        <f t="shared" si="0"/>
        <v>0</v>
      </c>
    </row>
    <row r="26" spans="1:13" ht="22.5" x14ac:dyDescent="0.25">
      <c r="A26" s="14"/>
      <c r="B26" s="30" t="s">
        <v>69</v>
      </c>
      <c r="C26" s="31" t="s">
        <v>70</v>
      </c>
      <c r="D26" s="30" t="s">
        <v>6</v>
      </c>
      <c r="E26" s="32">
        <v>8.1199999999999992</v>
      </c>
      <c r="F26" s="33"/>
      <c r="G26" s="51">
        <f t="shared" si="0"/>
        <v>0</v>
      </c>
    </row>
    <row r="27" spans="1:13" x14ac:dyDescent="0.25">
      <c r="A27" s="14"/>
      <c r="B27" s="30" t="s">
        <v>71</v>
      </c>
      <c r="C27" s="31" t="s">
        <v>72</v>
      </c>
      <c r="D27" s="30" t="s">
        <v>6</v>
      </c>
      <c r="E27" s="32">
        <v>1.2</v>
      </c>
      <c r="F27" s="33"/>
      <c r="G27" s="51">
        <f t="shared" si="0"/>
        <v>0</v>
      </c>
    </row>
    <row r="28" spans="1:13" ht="45" x14ac:dyDescent="0.25">
      <c r="A28" s="14"/>
      <c r="B28" s="30" t="s">
        <v>73</v>
      </c>
      <c r="C28" s="34" t="s">
        <v>74</v>
      </c>
      <c r="D28" s="30" t="s">
        <v>6</v>
      </c>
      <c r="E28" s="32">
        <v>17.05</v>
      </c>
      <c r="F28" s="33"/>
      <c r="G28" s="51">
        <f t="shared" si="0"/>
        <v>0</v>
      </c>
    </row>
    <row r="29" spans="1:13" x14ac:dyDescent="0.25">
      <c r="A29" s="14"/>
      <c r="B29" s="30">
        <v>1.8</v>
      </c>
      <c r="C29" s="34" t="s">
        <v>75</v>
      </c>
      <c r="D29" s="30" t="s">
        <v>27</v>
      </c>
      <c r="E29" s="32">
        <v>2</v>
      </c>
      <c r="F29" s="33"/>
      <c r="G29" s="51">
        <f t="shared" si="0"/>
        <v>0</v>
      </c>
    </row>
    <row r="30" spans="1:13" ht="22.5" x14ac:dyDescent="0.25">
      <c r="A30" s="14"/>
      <c r="B30" s="30">
        <v>1.9</v>
      </c>
      <c r="C30" s="34" t="s">
        <v>76</v>
      </c>
      <c r="D30" s="30" t="s">
        <v>6</v>
      </c>
      <c r="E30" s="32">
        <v>76</v>
      </c>
      <c r="F30" s="33"/>
      <c r="G30" s="51">
        <f t="shared" si="0"/>
        <v>0</v>
      </c>
    </row>
    <row r="31" spans="1:13" ht="22.5" x14ac:dyDescent="0.25">
      <c r="A31" s="14"/>
      <c r="B31" s="35">
        <v>1.1000000000000001</v>
      </c>
      <c r="C31" s="36" t="s">
        <v>77</v>
      </c>
      <c r="D31" s="30" t="s">
        <v>34</v>
      </c>
      <c r="E31" s="32">
        <v>10.69</v>
      </c>
      <c r="F31" s="33"/>
      <c r="G31" s="51">
        <f t="shared" si="0"/>
        <v>0</v>
      </c>
    </row>
    <row r="32" spans="1:13" ht="22.5" x14ac:dyDescent="0.25">
      <c r="A32" s="15"/>
      <c r="B32" s="30">
        <v>1.1100000000000001</v>
      </c>
      <c r="C32" s="31" t="s">
        <v>78</v>
      </c>
      <c r="D32" s="30" t="s">
        <v>25</v>
      </c>
      <c r="E32" s="32">
        <v>60</v>
      </c>
      <c r="F32" s="33"/>
      <c r="G32" s="51">
        <f t="shared" si="0"/>
        <v>0</v>
      </c>
    </row>
    <row r="33" spans="1:13" ht="45" x14ac:dyDescent="0.25">
      <c r="A33" s="1"/>
      <c r="B33" s="30" t="s">
        <v>26</v>
      </c>
      <c r="C33" s="31" t="s">
        <v>79</v>
      </c>
      <c r="D33" s="30" t="s">
        <v>27</v>
      </c>
      <c r="E33" s="32">
        <v>3</v>
      </c>
      <c r="F33" s="33"/>
      <c r="G33" s="51">
        <f t="shared" si="0"/>
        <v>0</v>
      </c>
    </row>
    <row r="34" spans="1:13" x14ac:dyDescent="0.25">
      <c r="A34" s="1"/>
      <c r="B34" s="30"/>
      <c r="C34" s="12"/>
      <c r="D34" s="30"/>
      <c r="E34" s="54"/>
      <c r="F34" s="55" t="s">
        <v>28</v>
      </c>
      <c r="G34" s="56">
        <f>SUM(G22:G33)</f>
        <v>0</v>
      </c>
    </row>
    <row r="35" spans="1:13" ht="29.25" customHeight="1" x14ac:dyDescent="0.25">
      <c r="A35" s="1"/>
      <c r="B35" s="24" t="s">
        <v>29</v>
      </c>
      <c r="C35" s="27" t="s">
        <v>30</v>
      </c>
      <c r="D35" s="24" t="s">
        <v>19</v>
      </c>
      <c r="E35" s="25" t="s">
        <v>20</v>
      </c>
      <c r="F35" s="26" t="s">
        <v>21</v>
      </c>
      <c r="G35" s="52" t="s">
        <v>22</v>
      </c>
    </row>
    <row r="36" spans="1:13" x14ac:dyDescent="0.25">
      <c r="A36" s="1"/>
      <c r="B36" s="11" t="s">
        <v>80</v>
      </c>
      <c r="C36" s="47" t="s">
        <v>81</v>
      </c>
      <c r="D36" s="11" t="s">
        <v>6</v>
      </c>
      <c r="E36" s="32">
        <v>15.8</v>
      </c>
      <c r="F36" s="39"/>
      <c r="G36" s="51">
        <f t="shared" ref="G36:G41" si="1">+ROUND(E36*F36,2)</f>
        <v>0</v>
      </c>
    </row>
    <row r="37" spans="1:13" x14ac:dyDescent="0.25">
      <c r="A37" s="1"/>
      <c r="B37" s="11" t="s">
        <v>82</v>
      </c>
      <c r="C37" s="47" t="s">
        <v>83</v>
      </c>
      <c r="D37" s="11" t="s">
        <v>6</v>
      </c>
      <c r="E37" s="32">
        <v>2</v>
      </c>
      <c r="F37" s="39"/>
      <c r="G37" s="51">
        <f t="shared" si="1"/>
        <v>0</v>
      </c>
    </row>
    <row r="38" spans="1:13" ht="34.5" customHeight="1" x14ac:dyDescent="0.25">
      <c r="A38" s="1"/>
      <c r="B38" s="11" t="s">
        <v>84</v>
      </c>
      <c r="C38" s="37" t="s">
        <v>31</v>
      </c>
      <c r="D38" s="38" t="s">
        <v>25</v>
      </c>
      <c r="E38" s="32">
        <v>12.81</v>
      </c>
      <c r="F38" s="39"/>
      <c r="G38" s="51">
        <f t="shared" si="1"/>
        <v>0</v>
      </c>
    </row>
    <row r="39" spans="1:13" ht="22.5" x14ac:dyDescent="0.25">
      <c r="A39" s="1"/>
      <c r="B39" s="11" t="s">
        <v>85</v>
      </c>
      <c r="C39" s="31" t="s">
        <v>86</v>
      </c>
      <c r="D39" s="38" t="s">
        <v>25</v>
      </c>
      <c r="E39" s="32">
        <v>10.039999999999999</v>
      </c>
      <c r="F39" s="39"/>
      <c r="G39" s="51">
        <f t="shared" si="1"/>
        <v>0</v>
      </c>
      <c r="H39" s="5"/>
      <c r="I39" s="6"/>
      <c r="J39" s="5"/>
      <c r="K39" s="7"/>
      <c r="L39" s="7"/>
      <c r="M39" s="8"/>
    </row>
    <row r="40" spans="1:13" ht="22.5" x14ac:dyDescent="0.25">
      <c r="A40" s="1"/>
      <c r="B40" s="11" t="s">
        <v>87</v>
      </c>
      <c r="C40" s="31" t="s">
        <v>88</v>
      </c>
      <c r="D40" s="38" t="s">
        <v>32</v>
      </c>
      <c r="E40" s="32">
        <v>1000</v>
      </c>
      <c r="F40" s="39"/>
      <c r="G40" s="51">
        <f t="shared" si="1"/>
        <v>0</v>
      </c>
      <c r="H40" s="5"/>
      <c r="I40" s="6"/>
      <c r="J40" s="5"/>
      <c r="K40" s="7"/>
      <c r="L40" s="7"/>
      <c r="M40" s="8"/>
    </row>
    <row r="41" spans="1:13" x14ac:dyDescent="0.25">
      <c r="A41" s="1"/>
      <c r="B41" s="11" t="s">
        <v>33</v>
      </c>
      <c r="C41" s="31" t="s">
        <v>89</v>
      </c>
      <c r="D41" s="38" t="s">
        <v>34</v>
      </c>
      <c r="E41" s="32">
        <v>4.24</v>
      </c>
      <c r="F41" s="39"/>
      <c r="G41" s="51">
        <f t="shared" si="1"/>
        <v>0</v>
      </c>
      <c r="H41" s="5"/>
      <c r="I41" s="6"/>
      <c r="J41" s="5"/>
      <c r="K41" s="7"/>
      <c r="L41" s="7"/>
      <c r="M41" s="8"/>
    </row>
    <row r="42" spans="1:13" x14ac:dyDescent="0.25">
      <c r="A42" s="1"/>
      <c r="B42" s="11"/>
      <c r="C42" s="47"/>
      <c r="D42" s="11"/>
      <c r="E42" s="13"/>
      <c r="F42" s="55" t="s">
        <v>28</v>
      </c>
      <c r="G42" s="56">
        <f>SUM(G36:G41)</f>
        <v>0</v>
      </c>
      <c r="H42" s="5"/>
      <c r="I42" s="6"/>
      <c r="J42" s="5"/>
      <c r="K42" s="7"/>
      <c r="L42" s="7"/>
      <c r="M42" s="8"/>
    </row>
    <row r="43" spans="1:13" x14ac:dyDescent="0.25">
      <c r="A43" s="1"/>
      <c r="B43" s="24" t="s">
        <v>35</v>
      </c>
      <c r="C43" s="27" t="s">
        <v>36</v>
      </c>
      <c r="D43" s="24" t="s">
        <v>19</v>
      </c>
      <c r="E43" s="25" t="s">
        <v>20</v>
      </c>
      <c r="F43" s="26" t="s">
        <v>21</v>
      </c>
      <c r="G43" s="52" t="s">
        <v>22</v>
      </c>
      <c r="H43" s="5"/>
      <c r="I43" s="6"/>
      <c r="J43" s="5"/>
      <c r="K43" s="7"/>
      <c r="L43" s="7"/>
      <c r="M43" s="8"/>
    </row>
    <row r="44" spans="1:13" ht="22.5" x14ac:dyDescent="0.25">
      <c r="A44" s="1"/>
      <c r="B44" s="40" t="s">
        <v>90</v>
      </c>
      <c r="C44" s="31" t="s">
        <v>91</v>
      </c>
      <c r="D44" s="40" t="s">
        <v>6</v>
      </c>
      <c r="E44" s="32">
        <v>15.14</v>
      </c>
      <c r="F44" s="41"/>
      <c r="G44" s="51">
        <f t="shared" ref="G44:G61" si="2">+ROUND(E44*F44,2)</f>
        <v>0</v>
      </c>
      <c r="H44" s="5"/>
      <c r="I44" s="6"/>
      <c r="J44" s="5"/>
      <c r="K44" s="7"/>
      <c r="L44" s="7"/>
      <c r="M44" s="8"/>
    </row>
    <row r="45" spans="1:13" ht="22.5" x14ac:dyDescent="0.25">
      <c r="B45" s="40" t="s">
        <v>92</v>
      </c>
      <c r="C45" s="31" t="s">
        <v>93</v>
      </c>
      <c r="D45" s="40" t="s">
        <v>6</v>
      </c>
      <c r="E45" s="32">
        <v>4.5999999999999996</v>
      </c>
      <c r="F45" s="41"/>
      <c r="G45" s="51">
        <f t="shared" si="2"/>
        <v>0</v>
      </c>
      <c r="H45" s="5"/>
      <c r="I45" s="6"/>
      <c r="J45" s="5"/>
      <c r="K45" s="7"/>
      <c r="L45" s="7"/>
      <c r="M45" s="8"/>
    </row>
    <row r="46" spans="1:13" x14ac:dyDescent="0.25">
      <c r="B46" s="40" t="s">
        <v>94</v>
      </c>
      <c r="C46" s="31" t="s">
        <v>95</v>
      </c>
      <c r="D46" s="30" t="s">
        <v>6</v>
      </c>
      <c r="E46" s="42">
        <v>16.21</v>
      </c>
      <c r="F46" s="43"/>
      <c r="G46" s="51">
        <f t="shared" si="2"/>
        <v>0</v>
      </c>
      <c r="H46" s="5"/>
      <c r="I46" s="6"/>
      <c r="J46" s="5"/>
      <c r="K46" s="7"/>
      <c r="L46" s="7"/>
      <c r="M46" s="8"/>
    </row>
    <row r="47" spans="1:13" ht="33.75" x14ac:dyDescent="0.25">
      <c r="B47" s="40" t="s">
        <v>96</v>
      </c>
      <c r="C47" s="31" t="s">
        <v>97</v>
      </c>
      <c r="D47" s="11" t="s">
        <v>6</v>
      </c>
      <c r="E47" s="42">
        <v>9</v>
      </c>
      <c r="F47" s="39"/>
      <c r="G47" s="51">
        <f t="shared" si="2"/>
        <v>0</v>
      </c>
      <c r="H47" s="5"/>
      <c r="I47" s="6"/>
      <c r="J47" s="5"/>
      <c r="K47" s="7"/>
      <c r="L47" s="7"/>
      <c r="M47" s="8"/>
    </row>
    <row r="48" spans="1:13" ht="22.5" x14ac:dyDescent="0.25">
      <c r="B48" s="40" t="s">
        <v>98</v>
      </c>
      <c r="C48" s="31" t="s">
        <v>99</v>
      </c>
      <c r="D48" s="11" t="s">
        <v>6</v>
      </c>
      <c r="E48" s="42">
        <v>81.28</v>
      </c>
      <c r="F48" s="39"/>
      <c r="G48" s="51">
        <f t="shared" si="2"/>
        <v>0</v>
      </c>
      <c r="H48" s="5"/>
      <c r="I48" s="6"/>
      <c r="J48" s="5"/>
      <c r="K48" s="7"/>
      <c r="L48" s="7"/>
      <c r="M48" s="8"/>
    </row>
    <row r="49" spans="2:13" x14ac:dyDescent="0.25">
      <c r="B49" s="40" t="s">
        <v>100</v>
      </c>
      <c r="C49" s="31" t="s">
        <v>101</v>
      </c>
      <c r="D49" s="11" t="s">
        <v>6</v>
      </c>
      <c r="E49" s="42">
        <v>7.34</v>
      </c>
      <c r="F49" s="39"/>
      <c r="G49" s="51">
        <f t="shared" si="2"/>
        <v>0</v>
      </c>
      <c r="H49" s="5"/>
      <c r="I49" s="6"/>
      <c r="J49" s="5"/>
      <c r="K49" s="7"/>
      <c r="L49" s="7"/>
      <c r="M49" s="8"/>
    </row>
    <row r="50" spans="2:13" x14ac:dyDescent="0.25">
      <c r="B50" s="40"/>
      <c r="C50" s="44" t="s">
        <v>37</v>
      </c>
      <c r="D50" s="11"/>
      <c r="E50" s="13"/>
      <c r="F50" s="39"/>
      <c r="G50" s="51"/>
      <c r="H50" s="5"/>
      <c r="I50" s="6"/>
      <c r="J50" s="5"/>
      <c r="K50" s="7"/>
      <c r="L50" s="7"/>
      <c r="M50" s="8"/>
    </row>
    <row r="51" spans="2:13" ht="33.75" x14ac:dyDescent="0.25">
      <c r="B51" s="40" t="s">
        <v>102</v>
      </c>
      <c r="C51" s="31" t="s">
        <v>103</v>
      </c>
      <c r="D51" s="11" t="s">
        <v>27</v>
      </c>
      <c r="E51" s="42">
        <v>2</v>
      </c>
      <c r="F51" s="39"/>
      <c r="G51" s="51">
        <f t="shared" si="2"/>
        <v>0</v>
      </c>
      <c r="H51" s="5"/>
      <c r="I51" s="6"/>
      <c r="J51" s="5"/>
      <c r="K51" s="7"/>
      <c r="L51" s="7"/>
      <c r="M51" s="8"/>
    </row>
    <row r="52" spans="2:13" ht="45" x14ac:dyDescent="0.25">
      <c r="B52" s="40" t="s">
        <v>104</v>
      </c>
      <c r="C52" s="31" t="s">
        <v>105</v>
      </c>
      <c r="D52" s="38" t="s">
        <v>27</v>
      </c>
      <c r="E52" s="42">
        <v>1</v>
      </c>
      <c r="F52" s="39"/>
      <c r="G52" s="51">
        <f t="shared" si="2"/>
        <v>0</v>
      </c>
      <c r="H52" s="5"/>
      <c r="I52" s="6"/>
      <c r="J52" s="5"/>
      <c r="K52" s="7"/>
      <c r="L52" s="7"/>
      <c r="M52" s="8"/>
    </row>
    <row r="53" spans="2:13" ht="45" x14ac:dyDescent="0.25">
      <c r="B53" s="40" t="s">
        <v>106</v>
      </c>
      <c r="C53" s="45" t="s">
        <v>107</v>
      </c>
      <c r="D53" s="11" t="s">
        <v>32</v>
      </c>
      <c r="E53" s="42">
        <v>1527</v>
      </c>
      <c r="F53" s="39"/>
      <c r="G53" s="51">
        <f t="shared" si="2"/>
        <v>0</v>
      </c>
      <c r="H53" s="5"/>
      <c r="I53" s="6"/>
      <c r="J53" s="5"/>
      <c r="K53" s="7"/>
      <c r="L53" s="7"/>
      <c r="M53" s="8"/>
    </row>
    <row r="54" spans="2:13" ht="45" x14ac:dyDescent="0.25">
      <c r="B54" s="40" t="s">
        <v>108</v>
      </c>
      <c r="C54" s="31" t="s">
        <v>109</v>
      </c>
      <c r="D54" s="11" t="s">
        <v>32</v>
      </c>
      <c r="E54" s="42">
        <v>980.43</v>
      </c>
      <c r="F54" s="46"/>
      <c r="G54" s="51">
        <f t="shared" si="2"/>
        <v>0</v>
      </c>
      <c r="H54" s="5"/>
      <c r="I54" s="6"/>
      <c r="J54" s="5"/>
      <c r="K54" s="7"/>
      <c r="L54" s="7"/>
      <c r="M54" s="8"/>
    </row>
    <row r="55" spans="2:13" ht="56.25" x14ac:dyDescent="0.25">
      <c r="B55" s="40" t="s">
        <v>110</v>
      </c>
      <c r="C55" s="31" t="s">
        <v>111</v>
      </c>
      <c r="D55" s="11" t="s">
        <v>32</v>
      </c>
      <c r="E55" s="42">
        <v>618.02</v>
      </c>
      <c r="F55" s="46"/>
      <c r="G55" s="51">
        <f t="shared" si="2"/>
        <v>0</v>
      </c>
      <c r="H55" s="5"/>
      <c r="I55" s="6"/>
      <c r="J55" s="5"/>
      <c r="K55" s="7"/>
      <c r="L55" s="7"/>
      <c r="M55" s="8"/>
    </row>
    <row r="56" spans="2:13" ht="45" x14ac:dyDescent="0.25">
      <c r="B56" s="40" t="s">
        <v>112</v>
      </c>
      <c r="C56" s="31" t="s">
        <v>113</v>
      </c>
      <c r="D56" s="11" t="s">
        <v>32</v>
      </c>
      <c r="E56" s="42">
        <v>991.75</v>
      </c>
      <c r="F56" s="46"/>
      <c r="G56" s="51">
        <f t="shared" si="2"/>
        <v>0</v>
      </c>
      <c r="H56" s="5"/>
      <c r="I56" s="6"/>
      <c r="J56" s="5"/>
      <c r="K56" s="7"/>
      <c r="L56" s="7"/>
      <c r="M56" s="8"/>
    </row>
    <row r="57" spans="2:13" ht="78.75" x14ac:dyDescent="0.25">
      <c r="B57" s="40" t="s">
        <v>114</v>
      </c>
      <c r="C57" s="31" t="s">
        <v>115</v>
      </c>
      <c r="D57" s="11" t="s">
        <v>32</v>
      </c>
      <c r="E57" s="42">
        <v>186</v>
      </c>
      <c r="F57" s="46"/>
      <c r="G57" s="51">
        <f t="shared" si="2"/>
        <v>0</v>
      </c>
      <c r="H57" s="5"/>
      <c r="I57" s="6"/>
      <c r="J57" s="5"/>
      <c r="K57" s="7"/>
      <c r="L57" s="7"/>
      <c r="M57" s="8"/>
    </row>
    <row r="58" spans="2:13" ht="45" x14ac:dyDescent="0.25">
      <c r="B58" s="40" t="s">
        <v>116</v>
      </c>
      <c r="C58" s="31" t="s">
        <v>117</v>
      </c>
      <c r="D58" s="11" t="s">
        <v>27</v>
      </c>
      <c r="E58" s="42">
        <v>1</v>
      </c>
      <c r="F58" s="46"/>
      <c r="G58" s="51">
        <f t="shared" si="2"/>
        <v>0</v>
      </c>
      <c r="H58" s="5"/>
      <c r="I58" s="6"/>
      <c r="J58" s="5"/>
      <c r="K58" s="7"/>
      <c r="L58" s="7"/>
      <c r="M58" s="8"/>
    </row>
    <row r="59" spans="2:13" ht="45" x14ac:dyDescent="0.25">
      <c r="B59" s="40" t="s">
        <v>118</v>
      </c>
      <c r="C59" s="31" t="s">
        <v>119</v>
      </c>
      <c r="D59" s="11" t="s">
        <v>27</v>
      </c>
      <c r="E59" s="42">
        <v>1</v>
      </c>
      <c r="F59" s="46"/>
      <c r="G59" s="51">
        <f t="shared" si="2"/>
        <v>0</v>
      </c>
      <c r="H59" s="5"/>
      <c r="I59" s="6"/>
      <c r="J59" s="5"/>
      <c r="K59" s="7"/>
      <c r="L59" s="7"/>
      <c r="M59" s="8"/>
    </row>
    <row r="60" spans="2:13" ht="45" x14ac:dyDescent="0.25">
      <c r="B60" s="40" t="s">
        <v>38</v>
      </c>
      <c r="C60" s="31" t="s">
        <v>120</v>
      </c>
      <c r="D60" s="11" t="s">
        <v>27</v>
      </c>
      <c r="E60" s="42">
        <v>1</v>
      </c>
      <c r="F60" s="46"/>
      <c r="G60" s="51">
        <f t="shared" si="2"/>
        <v>0</v>
      </c>
      <c r="H60" s="5"/>
      <c r="I60" s="6"/>
      <c r="J60" s="5"/>
      <c r="K60" s="7"/>
      <c r="L60" s="7"/>
      <c r="M60" s="8"/>
    </row>
    <row r="61" spans="2:13" ht="45" x14ac:dyDescent="0.25">
      <c r="B61" s="40" t="s">
        <v>39</v>
      </c>
      <c r="C61" s="31" t="s">
        <v>121</v>
      </c>
      <c r="D61" s="11" t="s">
        <v>27</v>
      </c>
      <c r="E61" s="42">
        <v>1</v>
      </c>
      <c r="F61" s="46"/>
      <c r="G61" s="51">
        <f t="shared" si="2"/>
        <v>0</v>
      </c>
      <c r="H61" s="5"/>
      <c r="I61" s="6"/>
      <c r="J61" s="5"/>
      <c r="K61" s="7"/>
      <c r="L61" s="7"/>
      <c r="M61" s="8"/>
    </row>
    <row r="62" spans="2:13" x14ac:dyDescent="0.25">
      <c r="B62" s="11"/>
      <c r="C62" s="47"/>
      <c r="D62" s="11"/>
      <c r="E62" s="13"/>
      <c r="F62" s="55" t="s">
        <v>28</v>
      </c>
      <c r="G62" s="56">
        <f>SUM(G44:G61)</f>
        <v>0</v>
      </c>
      <c r="H62" s="5"/>
      <c r="I62" s="6"/>
      <c r="J62" s="5"/>
      <c r="K62" s="7"/>
      <c r="L62" s="7"/>
      <c r="M62" s="8"/>
    </row>
    <row r="63" spans="2:13" x14ac:dyDescent="0.25">
      <c r="B63" s="24">
        <v>4</v>
      </c>
      <c r="C63" s="27" t="s">
        <v>40</v>
      </c>
      <c r="D63" s="24" t="s">
        <v>19</v>
      </c>
      <c r="E63" s="25" t="s">
        <v>20</v>
      </c>
      <c r="F63" s="26" t="s">
        <v>21</v>
      </c>
      <c r="G63" s="52" t="s">
        <v>22</v>
      </c>
      <c r="H63" s="5"/>
      <c r="I63" s="6"/>
      <c r="J63" s="5"/>
      <c r="K63" s="7"/>
      <c r="L63" s="7"/>
      <c r="M63" s="8"/>
    </row>
    <row r="64" spans="2:13" x14ac:dyDescent="0.25">
      <c r="B64" s="11" t="s">
        <v>122</v>
      </c>
      <c r="C64" s="47" t="s">
        <v>123</v>
      </c>
      <c r="D64" s="11" t="s">
        <v>34</v>
      </c>
      <c r="E64" s="42">
        <v>84.88</v>
      </c>
      <c r="F64" s="39"/>
      <c r="G64" s="51">
        <f t="shared" ref="G64:G72" si="3">+ROUND(E64*F64,2)</f>
        <v>0</v>
      </c>
      <c r="H64" s="5"/>
      <c r="I64" s="6"/>
      <c r="J64" s="5"/>
      <c r="K64" s="7"/>
      <c r="L64" s="7"/>
      <c r="M64" s="8"/>
    </row>
    <row r="65" spans="2:13" x14ac:dyDescent="0.25">
      <c r="B65" s="11" t="s">
        <v>124</v>
      </c>
      <c r="C65" s="47" t="s">
        <v>125</v>
      </c>
      <c r="D65" s="11" t="s">
        <v>34</v>
      </c>
      <c r="E65" s="42">
        <v>1</v>
      </c>
      <c r="F65" s="39"/>
      <c r="G65" s="51">
        <f t="shared" si="3"/>
        <v>0</v>
      </c>
      <c r="H65" s="5"/>
      <c r="I65" s="6"/>
      <c r="J65" s="5"/>
      <c r="K65" s="7"/>
      <c r="L65" s="7"/>
      <c r="M65" s="8"/>
    </row>
    <row r="66" spans="2:13" x14ac:dyDescent="0.25">
      <c r="B66" s="11" t="s">
        <v>126</v>
      </c>
      <c r="C66" s="47" t="s">
        <v>127</v>
      </c>
      <c r="D66" s="11" t="s">
        <v>34</v>
      </c>
      <c r="E66" s="42">
        <v>22.24</v>
      </c>
      <c r="F66" s="39"/>
      <c r="G66" s="51">
        <f t="shared" si="3"/>
        <v>0</v>
      </c>
      <c r="H66" s="5"/>
      <c r="I66" s="6"/>
      <c r="J66" s="5"/>
      <c r="K66" s="7"/>
      <c r="L66" s="7"/>
      <c r="M66" s="8"/>
    </row>
    <row r="67" spans="2:13" x14ac:dyDescent="0.25">
      <c r="B67" s="11" t="s">
        <v>128</v>
      </c>
      <c r="C67" s="47" t="s">
        <v>129</v>
      </c>
      <c r="D67" s="11" t="s">
        <v>27</v>
      </c>
      <c r="E67" s="42">
        <v>1</v>
      </c>
      <c r="F67" s="39"/>
      <c r="G67" s="51">
        <f t="shared" si="3"/>
        <v>0</v>
      </c>
      <c r="H67" s="5"/>
      <c r="I67" s="6"/>
      <c r="J67" s="5"/>
      <c r="K67" s="7"/>
      <c r="L67" s="7"/>
      <c r="M67" s="8"/>
    </row>
    <row r="68" spans="2:13" x14ac:dyDescent="0.25">
      <c r="B68" s="11" t="s">
        <v>130</v>
      </c>
      <c r="C68" s="47" t="s">
        <v>131</v>
      </c>
      <c r="D68" s="11" t="s">
        <v>27</v>
      </c>
      <c r="E68" s="42">
        <v>1</v>
      </c>
      <c r="F68" s="39"/>
      <c r="G68" s="51">
        <f t="shared" si="3"/>
        <v>0</v>
      </c>
      <c r="H68" s="5"/>
      <c r="I68" s="6"/>
      <c r="J68" s="5"/>
      <c r="K68" s="7"/>
      <c r="L68" s="7"/>
      <c r="M68" s="8"/>
    </row>
    <row r="69" spans="2:13" x14ac:dyDescent="0.25">
      <c r="B69" s="11" t="s">
        <v>41</v>
      </c>
      <c r="C69" s="47" t="s">
        <v>132</v>
      </c>
      <c r="D69" s="11" t="s">
        <v>27</v>
      </c>
      <c r="E69" s="42">
        <v>2</v>
      </c>
      <c r="F69" s="39"/>
      <c r="G69" s="51">
        <f t="shared" si="3"/>
        <v>0</v>
      </c>
      <c r="H69" s="5"/>
      <c r="I69" s="6"/>
      <c r="J69" s="5"/>
      <c r="K69" s="7"/>
      <c r="L69" s="7"/>
      <c r="M69" s="8"/>
    </row>
    <row r="70" spans="2:13" ht="22.5" x14ac:dyDescent="0.25">
      <c r="B70" s="11" t="s">
        <v>42</v>
      </c>
      <c r="C70" s="12" t="s">
        <v>133</v>
      </c>
      <c r="D70" s="11" t="s">
        <v>27</v>
      </c>
      <c r="E70" s="42">
        <v>1</v>
      </c>
      <c r="F70" s="39"/>
      <c r="G70" s="51">
        <f t="shared" si="3"/>
        <v>0</v>
      </c>
      <c r="H70" s="5"/>
      <c r="I70" s="6"/>
      <c r="J70" s="5"/>
      <c r="K70" s="7"/>
      <c r="L70" s="7"/>
      <c r="M70" s="8"/>
    </row>
    <row r="71" spans="2:13" ht="22.5" x14ac:dyDescent="0.25">
      <c r="B71" s="11" t="s">
        <v>43</v>
      </c>
      <c r="C71" s="12" t="s">
        <v>134</v>
      </c>
      <c r="D71" s="11" t="s">
        <v>27</v>
      </c>
      <c r="E71" s="42">
        <v>1</v>
      </c>
      <c r="F71" s="39"/>
      <c r="G71" s="51">
        <f t="shared" si="3"/>
        <v>0</v>
      </c>
      <c r="H71" s="5"/>
      <c r="I71" s="6"/>
      <c r="J71" s="5"/>
      <c r="K71" s="7"/>
      <c r="L71" s="7"/>
      <c r="M71" s="8"/>
    </row>
    <row r="72" spans="2:13" ht="22.5" x14ac:dyDescent="0.25">
      <c r="B72" s="11" t="s">
        <v>44</v>
      </c>
      <c r="C72" s="12" t="s">
        <v>135</v>
      </c>
      <c r="D72" s="11" t="s">
        <v>34</v>
      </c>
      <c r="E72" s="42">
        <v>3.2</v>
      </c>
      <c r="F72" s="39"/>
      <c r="G72" s="51">
        <f t="shared" si="3"/>
        <v>0</v>
      </c>
      <c r="H72" s="5"/>
      <c r="I72" s="6"/>
      <c r="J72" s="5"/>
      <c r="K72" s="7"/>
      <c r="L72" s="7"/>
      <c r="M72" s="8"/>
    </row>
    <row r="73" spans="2:13" x14ac:dyDescent="0.25">
      <c r="B73" s="11"/>
      <c r="C73" s="47"/>
      <c r="D73" s="11"/>
      <c r="E73" s="13"/>
      <c r="F73" s="55" t="s">
        <v>28</v>
      </c>
      <c r="G73" s="56">
        <f>SUM(G64:G72)</f>
        <v>0</v>
      </c>
      <c r="H73" s="5"/>
      <c r="I73" s="6"/>
      <c r="J73" s="5"/>
      <c r="K73" s="7"/>
      <c r="L73" s="7"/>
      <c r="M73" s="8"/>
    </row>
    <row r="74" spans="2:13" x14ac:dyDescent="0.25">
      <c r="B74" s="24">
        <v>5</v>
      </c>
      <c r="C74" s="27" t="s">
        <v>45</v>
      </c>
      <c r="D74" s="24" t="s">
        <v>19</v>
      </c>
      <c r="E74" s="25" t="s">
        <v>20</v>
      </c>
      <c r="F74" s="26" t="s">
        <v>21</v>
      </c>
      <c r="G74" s="52" t="s">
        <v>22</v>
      </c>
      <c r="H74" s="5"/>
      <c r="I74" s="6"/>
      <c r="J74" s="5"/>
      <c r="K74" s="7"/>
      <c r="L74" s="7"/>
      <c r="M74" s="8"/>
    </row>
    <row r="75" spans="2:13" ht="45" x14ac:dyDescent="0.25">
      <c r="B75" s="11" t="s">
        <v>136</v>
      </c>
      <c r="C75" s="12" t="s">
        <v>137</v>
      </c>
      <c r="D75" s="11" t="s">
        <v>27</v>
      </c>
      <c r="E75" s="42">
        <v>1</v>
      </c>
      <c r="F75" s="39"/>
      <c r="G75" s="51">
        <f t="shared" ref="G75:G77" si="4">+ROUND(E75*F75,2)</f>
        <v>0</v>
      </c>
      <c r="H75" s="5"/>
      <c r="I75" s="6"/>
      <c r="J75" s="5"/>
      <c r="K75" s="7"/>
      <c r="L75" s="7"/>
      <c r="M75" s="8"/>
    </row>
    <row r="76" spans="2:13" ht="22.5" x14ac:dyDescent="0.25">
      <c r="B76" s="11" t="s">
        <v>138</v>
      </c>
      <c r="C76" s="12" t="s">
        <v>139</v>
      </c>
      <c r="D76" s="11" t="s">
        <v>27</v>
      </c>
      <c r="E76" s="42">
        <v>1</v>
      </c>
      <c r="F76" s="39"/>
      <c r="G76" s="51">
        <f t="shared" si="4"/>
        <v>0</v>
      </c>
      <c r="H76" s="5"/>
      <c r="I76" s="6"/>
      <c r="J76" s="5"/>
      <c r="K76" s="7"/>
      <c r="L76" s="7"/>
      <c r="M76" s="8"/>
    </row>
    <row r="77" spans="2:13" ht="22.5" x14ac:dyDescent="0.25">
      <c r="B77" s="11" t="s">
        <v>46</v>
      </c>
      <c r="C77" s="12" t="s">
        <v>140</v>
      </c>
      <c r="D77" s="11" t="s">
        <v>27</v>
      </c>
      <c r="E77" s="42">
        <v>1</v>
      </c>
      <c r="F77" s="39"/>
      <c r="G77" s="51">
        <f t="shared" si="4"/>
        <v>0</v>
      </c>
      <c r="H77" s="5"/>
      <c r="I77" s="6"/>
      <c r="J77" s="5"/>
      <c r="K77" s="7"/>
      <c r="L77" s="7"/>
      <c r="M77" s="8"/>
    </row>
    <row r="78" spans="2:13" x14ac:dyDescent="0.25">
      <c r="B78" s="11"/>
      <c r="C78" s="47"/>
      <c r="D78" s="11"/>
      <c r="E78" s="13"/>
      <c r="F78" s="55" t="s">
        <v>28</v>
      </c>
      <c r="G78" s="56">
        <f>SUM(G75:G77)</f>
        <v>0</v>
      </c>
      <c r="H78" s="5"/>
      <c r="I78" s="6"/>
      <c r="J78" s="5"/>
      <c r="K78" s="7"/>
      <c r="L78" s="7"/>
      <c r="M78" s="8"/>
    </row>
    <row r="79" spans="2:13" x14ac:dyDescent="0.25">
      <c r="B79" s="24">
        <v>6</v>
      </c>
      <c r="C79" s="27" t="s">
        <v>47</v>
      </c>
      <c r="D79" s="24" t="s">
        <v>19</v>
      </c>
      <c r="E79" s="25" t="s">
        <v>20</v>
      </c>
      <c r="F79" s="26" t="s">
        <v>21</v>
      </c>
      <c r="G79" s="52" t="s">
        <v>22</v>
      </c>
      <c r="H79" s="5"/>
      <c r="I79" s="6"/>
      <c r="J79" s="5"/>
      <c r="K79" s="7"/>
      <c r="L79" s="7"/>
      <c r="M79" s="8"/>
    </row>
    <row r="80" spans="2:13" ht="22.5" x14ac:dyDescent="0.25">
      <c r="B80" s="11" t="s">
        <v>141</v>
      </c>
      <c r="C80" s="34" t="s">
        <v>142</v>
      </c>
      <c r="D80" s="30" t="s">
        <v>27</v>
      </c>
      <c r="E80" s="42">
        <v>2</v>
      </c>
      <c r="F80" s="33"/>
      <c r="G80" s="51">
        <f t="shared" ref="G80:G88" si="5">+ROUND(E80*F80,2)</f>
        <v>0</v>
      </c>
      <c r="H80" s="5"/>
      <c r="I80" s="6"/>
      <c r="J80" s="5"/>
      <c r="K80" s="7"/>
      <c r="L80" s="7"/>
      <c r="M80" s="8"/>
    </row>
    <row r="81" spans="2:13" ht="33.75" x14ac:dyDescent="0.25">
      <c r="B81" s="11" t="s">
        <v>143</v>
      </c>
      <c r="C81" s="12" t="s">
        <v>144</v>
      </c>
      <c r="D81" s="11" t="s">
        <v>27</v>
      </c>
      <c r="E81" s="42">
        <v>2</v>
      </c>
      <c r="F81" s="39"/>
      <c r="G81" s="51">
        <f t="shared" si="5"/>
        <v>0</v>
      </c>
      <c r="H81" s="5"/>
      <c r="I81" s="6"/>
      <c r="J81" s="5"/>
      <c r="K81" s="7"/>
      <c r="L81" s="7"/>
      <c r="M81" s="8"/>
    </row>
    <row r="82" spans="2:13" ht="33.75" x14ac:dyDescent="0.25">
      <c r="B82" s="11" t="s">
        <v>145</v>
      </c>
      <c r="C82" s="12" t="s">
        <v>146</v>
      </c>
      <c r="D82" s="11" t="s">
        <v>27</v>
      </c>
      <c r="E82" s="42">
        <v>1</v>
      </c>
      <c r="F82" s="39"/>
      <c r="G82" s="51">
        <f t="shared" si="5"/>
        <v>0</v>
      </c>
      <c r="H82" s="5"/>
      <c r="I82" s="6"/>
      <c r="J82" s="5"/>
      <c r="K82" s="7"/>
      <c r="L82" s="7"/>
      <c r="M82" s="8"/>
    </row>
    <row r="83" spans="2:13" ht="22.5" x14ac:dyDescent="0.25">
      <c r="B83" s="11" t="s">
        <v>147</v>
      </c>
      <c r="C83" s="12" t="s">
        <v>148</v>
      </c>
      <c r="D83" s="11" t="s">
        <v>27</v>
      </c>
      <c r="E83" s="42">
        <v>3</v>
      </c>
      <c r="F83" s="39"/>
      <c r="G83" s="51">
        <f t="shared" si="5"/>
        <v>0</v>
      </c>
      <c r="H83" s="5"/>
      <c r="I83" s="6"/>
      <c r="J83" s="5"/>
      <c r="K83" s="7"/>
      <c r="L83" s="7"/>
      <c r="M83" s="8"/>
    </row>
    <row r="84" spans="2:13" ht="33.75" x14ac:dyDescent="0.25">
      <c r="B84" s="11" t="s">
        <v>149</v>
      </c>
      <c r="C84" s="12" t="s">
        <v>150</v>
      </c>
      <c r="D84" s="11" t="s">
        <v>27</v>
      </c>
      <c r="E84" s="42">
        <v>3</v>
      </c>
      <c r="F84" s="39"/>
      <c r="G84" s="51">
        <f t="shared" si="5"/>
        <v>0</v>
      </c>
      <c r="H84" s="5"/>
      <c r="I84" s="6"/>
      <c r="J84" s="5"/>
      <c r="K84" s="7"/>
      <c r="L84" s="7"/>
      <c r="M84" s="8"/>
    </row>
    <row r="85" spans="2:13" ht="56.25" x14ac:dyDescent="0.25">
      <c r="B85" s="11" t="s">
        <v>151</v>
      </c>
      <c r="C85" s="12" t="s">
        <v>152</v>
      </c>
      <c r="D85" s="11" t="s">
        <v>27</v>
      </c>
      <c r="E85" s="42">
        <v>1</v>
      </c>
      <c r="F85" s="39"/>
      <c r="G85" s="51">
        <f t="shared" si="5"/>
        <v>0</v>
      </c>
      <c r="H85" s="5"/>
      <c r="I85" s="6"/>
      <c r="J85" s="5"/>
      <c r="K85" s="7"/>
      <c r="L85" s="7"/>
      <c r="M85" s="8"/>
    </row>
    <row r="86" spans="2:13" ht="56.25" x14ac:dyDescent="0.25">
      <c r="B86" s="11" t="s">
        <v>153</v>
      </c>
      <c r="C86" s="12" t="s">
        <v>154</v>
      </c>
      <c r="D86" s="11" t="s">
        <v>27</v>
      </c>
      <c r="E86" s="42">
        <v>2</v>
      </c>
      <c r="F86" s="39"/>
      <c r="G86" s="51">
        <f t="shared" si="5"/>
        <v>0</v>
      </c>
    </row>
    <row r="87" spans="2:13" ht="33.75" x14ac:dyDescent="0.25">
      <c r="B87" s="11" t="s">
        <v>155</v>
      </c>
      <c r="C87" s="12" t="s">
        <v>156</v>
      </c>
      <c r="D87" s="11" t="s">
        <v>27</v>
      </c>
      <c r="E87" s="42">
        <v>2</v>
      </c>
      <c r="F87" s="39"/>
      <c r="G87" s="51">
        <f t="shared" si="5"/>
        <v>0</v>
      </c>
    </row>
    <row r="88" spans="2:13" x14ac:dyDescent="0.25">
      <c r="B88" s="11" t="s">
        <v>48</v>
      </c>
      <c r="C88" s="12" t="s">
        <v>157</v>
      </c>
      <c r="D88" s="11" t="s">
        <v>27</v>
      </c>
      <c r="E88" s="42">
        <v>2</v>
      </c>
      <c r="F88" s="39"/>
      <c r="G88" s="51">
        <f t="shared" si="5"/>
        <v>0</v>
      </c>
    </row>
    <row r="89" spans="2:13" x14ac:dyDescent="0.25">
      <c r="B89" s="11"/>
      <c r="C89" s="12"/>
      <c r="D89" s="11"/>
      <c r="E89" s="13"/>
      <c r="F89" s="55" t="s">
        <v>28</v>
      </c>
      <c r="G89" s="56">
        <f>SUM(G80:G88)</f>
        <v>0</v>
      </c>
    </row>
    <row r="90" spans="2:13" x14ac:dyDescent="0.25">
      <c r="B90" s="57" t="s">
        <v>49</v>
      </c>
      <c r="C90" s="27" t="s">
        <v>50</v>
      </c>
      <c r="D90" s="24" t="s">
        <v>19</v>
      </c>
      <c r="E90" s="25" t="s">
        <v>20</v>
      </c>
      <c r="F90" s="26" t="s">
        <v>21</v>
      </c>
      <c r="G90" s="52" t="s">
        <v>22</v>
      </c>
    </row>
    <row r="91" spans="2:13" x14ac:dyDescent="0.25">
      <c r="B91" s="30" t="s">
        <v>51</v>
      </c>
      <c r="C91" s="12" t="s">
        <v>52</v>
      </c>
      <c r="D91" s="30" t="s">
        <v>6</v>
      </c>
      <c r="E91" s="42">
        <v>92.72</v>
      </c>
      <c r="F91" s="58"/>
      <c r="G91" s="51">
        <f t="shared" ref="G91" si="6">+ROUND(E91*F91,2)</f>
        <v>0</v>
      </c>
    </row>
    <row r="92" spans="2:13" x14ac:dyDescent="0.25">
      <c r="B92" s="11"/>
      <c r="C92" s="47"/>
      <c r="D92" s="11"/>
      <c r="E92" s="13"/>
      <c r="F92" s="55" t="s">
        <v>28</v>
      </c>
      <c r="G92" s="56">
        <f>SUM(G91)</f>
        <v>0</v>
      </c>
    </row>
    <row r="93" spans="2:13" ht="6.75" customHeight="1" x14ac:dyDescent="0.25">
      <c r="B93" s="64"/>
      <c r="C93" s="65"/>
      <c r="D93" s="64"/>
      <c r="E93" s="66"/>
      <c r="F93" s="67"/>
      <c r="G93" s="68"/>
    </row>
    <row r="94" spans="2:13" x14ac:dyDescent="0.25">
      <c r="B94" s="69" t="s">
        <v>158</v>
      </c>
      <c r="C94" s="81" t="s">
        <v>53</v>
      </c>
      <c r="D94" s="82"/>
      <c r="E94" s="82"/>
      <c r="F94" s="83"/>
      <c r="G94" s="59">
        <f>ROUND(SUM(G22:G92),2)/2</f>
        <v>0</v>
      </c>
    </row>
    <row r="95" spans="2:13" x14ac:dyDescent="0.25">
      <c r="B95" s="69" t="s">
        <v>159</v>
      </c>
      <c r="C95" s="78" t="s">
        <v>54</v>
      </c>
      <c r="D95" s="79"/>
      <c r="E95" s="80"/>
      <c r="F95" s="60">
        <v>0.01</v>
      </c>
      <c r="G95" s="61">
        <f>ROUND(G94*F95,2)</f>
        <v>0</v>
      </c>
    </row>
    <row r="96" spans="2:13" x14ac:dyDescent="0.25">
      <c r="B96" s="69" t="s">
        <v>159</v>
      </c>
      <c r="C96" s="78" t="s">
        <v>55</v>
      </c>
      <c r="D96" s="79"/>
      <c r="E96" s="80"/>
      <c r="F96" s="62">
        <v>0.01</v>
      </c>
      <c r="G96" s="61">
        <f>ROUND(G94*F96,2)</f>
        <v>0</v>
      </c>
    </row>
    <row r="97" spans="1:7" x14ac:dyDescent="0.25">
      <c r="B97" s="69" t="s">
        <v>159</v>
      </c>
      <c r="C97" s="78" t="s">
        <v>56</v>
      </c>
      <c r="D97" s="79"/>
      <c r="E97" s="80"/>
      <c r="F97" s="62">
        <v>0.01</v>
      </c>
      <c r="G97" s="61">
        <f>ROUND(G94*F97,2)</f>
        <v>0</v>
      </c>
    </row>
    <row r="98" spans="1:7" x14ac:dyDescent="0.25">
      <c r="B98" s="69" t="s">
        <v>160</v>
      </c>
      <c r="C98" s="78" t="s">
        <v>57</v>
      </c>
      <c r="D98" s="79"/>
      <c r="E98" s="80"/>
      <c r="F98" s="62">
        <v>0.19</v>
      </c>
      <c r="G98" s="61">
        <f>ROUND(G97*F98,2)</f>
        <v>0</v>
      </c>
    </row>
    <row r="99" spans="1:7" x14ac:dyDescent="0.25">
      <c r="B99" s="11"/>
      <c r="C99" s="77" t="s">
        <v>161</v>
      </c>
      <c r="D99" s="77"/>
      <c r="E99" s="77"/>
      <c r="F99" s="77"/>
      <c r="G99" s="63">
        <f>ROUND(SUM(G94:G98),2)</f>
        <v>0</v>
      </c>
    </row>
    <row r="101" spans="1:7" ht="33.75" customHeight="1" x14ac:dyDescent="0.25">
      <c r="B101" s="76" t="s">
        <v>162</v>
      </c>
      <c r="C101" s="76"/>
      <c r="D101" s="76"/>
      <c r="E101" s="76"/>
      <c r="F101" s="76"/>
      <c r="G101" s="76"/>
    </row>
    <row r="102" spans="1:7" x14ac:dyDescent="0.25">
      <c r="B102" s="84" t="s">
        <v>7</v>
      </c>
      <c r="C102" s="84"/>
      <c r="D102" s="84"/>
      <c r="E102" s="84"/>
      <c r="F102" s="84"/>
      <c r="G102" s="84"/>
    </row>
    <row r="103" spans="1:7" x14ac:dyDescent="0.25">
      <c r="B103" s="84" t="s">
        <v>8</v>
      </c>
      <c r="C103" s="84"/>
      <c r="D103" s="84"/>
      <c r="E103" s="84"/>
      <c r="F103" s="84"/>
      <c r="G103" s="84"/>
    </row>
    <row r="104" spans="1:7" ht="29.25" customHeight="1" x14ac:dyDescent="0.25">
      <c r="B104" s="76" t="s">
        <v>163</v>
      </c>
      <c r="C104" s="76"/>
      <c r="D104" s="76"/>
      <c r="E104" s="76"/>
      <c r="F104" s="76"/>
      <c r="G104" s="76"/>
    </row>
    <row r="105" spans="1:7" ht="10.5" customHeight="1" x14ac:dyDescent="0.25">
      <c r="B105" s="23"/>
      <c r="C105" s="23"/>
      <c r="D105" s="23"/>
      <c r="E105" s="23"/>
      <c r="F105" s="23"/>
      <c r="G105" s="23"/>
    </row>
    <row r="106" spans="1:7" s="70" customFormat="1" ht="57" customHeight="1" x14ac:dyDescent="0.25">
      <c r="A106" s="71"/>
      <c r="B106" s="72" t="s">
        <v>164</v>
      </c>
      <c r="C106" s="72"/>
      <c r="D106" s="72"/>
      <c r="E106" s="72"/>
      <c r="F106" s="72"/>
      <c r="G106" s="72"/>
    </row>
    <row r="107" spans="1:7" x14ac:dyDescent="0.25">
      <c r="B107" s="1"/>
      <c r="C107" s="2"/>
      <c r="D107" s="1"/>
      <c r="E107" s="3"/>
      <c r="F107" s="3"/>
      <c r="G107" s="4"/>
    </row>
    <row r="108" spans="1:7" x14ac:dyDescent="0.25">
      <c r="B108" s="84" t="s">
        <v>9</v>
      </c>
      <c r="C108" s="84"/>
      <c r="D108" s="84"/>
      <c r="E108" s="84"/>
      <c r="F108" s="84"/>
      <c r="G108" s="84"/>
    </row>
    <row r="109" spans="1:7" ht="7.5" customHeight="1" x14ac:dyDescent="0.25">
      <c r="B109" s="1"/>
      <c r="C109" s="2"/>
      <c r="D109" s="1"/>
      <c r="E109" s="3"/>
      <c r="F109" s="3"/>
      <c r="G109" s="4"/>
    </row>
    <row r="110" spans="1:7" ht="28.5" customHeight="1" x14ac:dyDescent="0.25">
      <c r="B110" s="76" t="s">
        <v>10</v>
      </c>
      <c r="C110" s="76"/>
      <c r="D110" s="76"/>
      <c r="E110" s="76"/>
      <c r="F110" s="76"/>
      <c r="G110" s="76"/>
    </row>
    <row r="111" spans="1:7" x14ac:dyDescent="0.25">
      <c r="B111" s="1"/>
      <c r="C111" s="2"/>
      <c r="D111" s="1"/>
      <c r="E111" s="3"/>
      <c r="F111" s="3"/>
      <c r="G111" s="4"/>
    </row>
    <row r="112" spans="1:7" x14ac:dyDescent="0.25">
      <c r="B112" s="84" t="s">
        <v>11</v>
      </c>
      <c r="C112" s="84"/>
      <c r="D112" s="84"/>
      <c r="E112" s="84"/>
      <c r="F112" s="84"/>
      <c r="G112" s="84"/>
    </row>
    <row r="113" spans="2:7" x14ac:dyDescent="0.25">
      <c r="B113" s="17"/>
      <c r="C113" s="18"/>
      <c r="D113" s="17"/>
      <c r="E113" s="19"/>
      <c r="F113" s="19"/>
      <c r="G113" s="20"/>
    </row>
    <row r="115" spans="2:7" x14ac:dyDescent="0.25">
      <c r="B115" s="85" t="s">
        <v>12</v>
      </c>
      <c r="C115" s="85"/>
      <c r="D115" s="85"/>
      <c r="E115" s="85"/>
      <c r="F115" s="85"/>
      <c r="G115" s="85"/>
    </row>
    <row r="116" spans="2:7" x14ac:dyDescent="0.25">
      <c r="B116" s="85" t="s">
        <v>13</v>
      </c>
      <c r="C116" s="85"/>
      <c r="D116" s="21"/>
      <c r="E116" s="21"/>
      <c r="F116" s="21"/>
      <c r="G116" s="53"/>
    </row>
    <row r="117" spans="2:7" x14ac:dyDescent="0.25">
      <c r="B117" s="85" t="s">
        <v>14</v>
      </c>
      <c r="C117" s="85"/>
      <c r="D117" s="85"/>
      <c r="E117" s="85"/>
      <c r="F117" s="85"/>
      <c r="G117" s="85"/>
    </row>
    <row r="118" spans="2:7" x14ac:dyDescent="0.25">
      <c r="B118" s="85" t="s">
        <v>15</v>
      </c>
      <c r="C118" s="85"/>
      <c r="D118" s="85"/>
      <c r="E118" s="85"/>
      <c r="F118" s="85"/>
      <c r="G118" s="85"/>
    </row>
    <row r="119" spans="2:7" x14ac:dyDescent="0.25">
      <c r="B119" s="85" t="s">
        <v>16</v>
      </c>
      <c r="C119" s="85"/>
      <c r="D119" s="85"/>
      <c r="E119" s="85"/>
      <c r="F119" s="85"/>
      <c r="G119" s="85"/>
    </row>
  </sheetData>
  <mergeCells count="24">
    <mergeCell ref="B112:G112"/>
    <mergeCell ref="B115:G115"/>
    <mergeCell ref="B118:G118"/>
    <mergeCell ref="B119:G119"/>
    <mergeCell ref="B5:G6"/>
    <mergeCell ref="B117:G117"/>
    <mergeCell ref="B116:C116"/>
    <mergeCell ref="B102:G102"/>
    <mergeCell ref="B103:G103"/>
    <mergeCell ref="B104:G104"/>
    <mergeCell ref="B108:G108"/>
    <mergeCell ref="B110:G110"/>
    <mergeCell ref="B106:G106"/>
    <mergeCell ref="A2:G2"/>
    <mergeCell ref="A3:G3"/>
    <mergeCell ref="A7:G7"/>
    <mergeCell ref="B18:G18"/>
    <mergeCell ref="B101:G101"/>
    <mergeCell ref="C99:F99"/>
    <mergeCell ref="C95:E95"/>
    <mergeCell ref="C96:E96"/>
    <mergeCell ref="C97:E97"/>
    <mergeCell ref="C98:E98"/>
    <mergeCell ref="C94:F94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Udenar</cp:lastModifiedBy>
  <cp:lastPrinted>2023-03-13T00:50:34Z</cp:lastPrinted>
  <dcterms:created xsi:type="dcterms:W3CDTF">2015-06-05T18:19:34Z</dcterms:created>
  <dcterms:modified xsi:type="dcterms:W3CDTF">2023-09-25T14:38:50Z</dcterms:modified>
</cp:coreProperties>
</file>