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IZETH UDENAR\PROCESOS\LIZETH\PROCESO PARANINFO\PROCESO SOLICITUD DE OFERTA 001-2022\"/>
    </mc:Choice>
  </mc:AlternateContent>
  <workbookProtection lockStructure="1"/>
  <bookViews>
    <workbookView xWindow="0" yWindow="0" windowWidth="28800" windowHeight="11835" activeTab="1"/>
  </bookViews>
  <sheets>
    <sheet name="ANEXO FORMATO OFERTA" sheetId="1" r:id="rId1"/>
    <sheet name="PRESUPUESTO" sheetId="2" r:id="rId2"/>
  </sheets>
  <calcPr calcId="162913"/>
  <customWorkbookViews>
    <customWorkbookView name="Udenar - Vista personalizada" guid="{F1AB7EF9-EFDC-4844-A199-251B3B7D7889}" mergeInterval="0" personalView="1" maximized="1" xWindow="-8" yWindow="-8" windowWidth="1382" windowHeight="73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3" i="1" l="1"/>
  <c r="F134" i="1" s="1"/>
  <c r="F130" i="1"/>
  <c r="F129" i="1"/>
  <c r="F128" i="1"/>
  <c r="F127" i="1"/>
  <c r="F126" i="1"/>
  <c r="F131" i="1" s="1"/>
  <c r="F123" i="1"/>
  <c r="F122" i="1"/>
  <c r="F121" i="1"/>
  <c r="F120" i="1"/>
  <c r="F119" i="1"/>
  <c r="F118" i="1"/>
  <c r="F117" i="1"/>
  <c r="F116" i="1"/>
  <c r="F115" i="1"/>
  <c r="F114" i="1"/>
  <c r="F111" i="1"/>
  <c r="F110" i="1"/>
  <c r="F109" i="1"/>
  <c r="F108" i="1"/>
  <c r="F107" i="1"/>
  <c r="F106" i="1"/>
  <c r="F105" i="1"/>
  <c r="F104" i="1"/>
  <c r="F103" i="1"/>
  <c r="F102" i="1"/>
  <c r="F101" i="1"/>
  <c r="F98" i="1"/>
  <c r="F97" i="1"/>
  <c r="F96" i="1"/>
  <c r="F95" i="1"/>
  <c r="F99" i="1" s="1"/>
  <c r="F92" i="1"/>
  <c r="F91" i="1"/>
  <c r="F90" i="1"/>
  <c r="F89" i="1"/>
  <c r="F88" i="1"/>
  <c r="F85" i="1"/>
  <c r="F84" i="1"/>
  <c r="F83" i="1"/>
  <c r="F82" i="1"/>
  <c r="F81" i="1"/>
  <c r="F77" i="1"/>
  <c r="F78" i="1" s="1"/>
  <c r="F74" i="1"/>
  <c r="F73" i="1"/>
  <c r="F72" i="1"/>
  <c r="F71" i="1"/>
  <c r="F70" i="1"/>
  <c r="F75" i="1" s="1"/>
  <c r="F67" i="1"/>
  <c r="F66" i="1"/>
  <c r="F65" i="1"/>
  <c r="F64" i="1"/>
  <c r="F63" i="1"/>
  <c r="F62" i="1"/>
  <c r="F61" i="1"/>
  <c r="F60" i="1"/>
  <c r="F59" i="1"/>
  <c r="F58" i="1"/>
  <c r="F57" i="1"/>
  <c r="F56" i="1"/>
  <c r="F68" i="1" s="1"/>
  <c r="F53" i="1"/>
  <c r="F52" i="1"/>
  <c r="F54" i="1" s="1"/>
  <c r="F49" i="1"/>
  <c r="F48" i="1"/>
  <c r="F47" i="1"/>
  <c r="F46" i="1"/>
  <c r="F45" i="1"/>
  <c r="F41" i="1"/>
  <c r="F40" i="1"/>
  <c r="F39" i="1"/>
  <c r="F38" i="1"/>
  <c r="F37" i="1"/>
  <c r="F36" i="1"/>
  <c r="F35" i="1"/>
  <c r="F34" i="1"/>
  <c r="F42" i="1" s="1"/>
  <c r="F31" i="1"/>
  <c r="F30" i="1"/>
  <c r="F29" i="1"/>
  <c r="F28" i="1"/>
  <c r="F27" i="1"/>
  <c r="F32" i="1" s="1"/>
  <c r="F24" i="1"/>
  <c r="F86" i="1" l="1"/>
  <c r="F93" i="1"/>
  <c r="F124" i="1"/>
  <c r="F112" i="1"/>
  <c r="F50" i="1"/>
  <c r="F25" i="1"/>
  <c r="F136" i="1" s="1"/>
  <c r="F138" i="1" l="1"/>
  <c r="F137" i="1"/>
  <c r="F139" i="1"/>
  <c r="F140" i="1" s="1"/>
  <c r="F141" i="1" l="1"/>
</calcChain>
</file>

<file path=xl/sharedStrings.xml><?xml version="1.0" encoding="utf-8"?>
<sst xmlns="http://schemas.openxmlformats.org/spreadsheetml/2006/main" count="529" uniqueCount="216">
  <si>
    <t>SECCIÓN III</t>
  </si>
  <si>
    <t>FORMATO DE OFERTA</t>
  </si>
  <si>
    <t>Los comentarios entre corchetes [] y en letra cursiva proporcionan orientación a los Oferentes para la preparación de su oferta y no deberán aparecer en la misma.</t>
  </si>
  <si>
    <r>
      <t xml:space="preserve">Fecha: </t>
    </r>
    <r>
      <rPr>
        <i/>
        <sz val="11"/>
        <color theme="1"/>
        <rFont val="Arial"/>
        <family val="2"/>
      </rPr>
      <t xml:space="preserve">[día] </t>
    </r>
    <r>
      <rPr>
        <sz val="11"/>
        <color theme="1"/>
        <rFont val="Arial"/>
        <family val="2"/>
      </rPr>
      <t xml:space="preserve">de </t>
    </r>
    <r>
      <rPr>
        <i/>
        <sz val="11"/>
        <color theme="1"/>
        <rFont val="Arial"/>
        <family val="2"/>
      </rPr>
      <t xml:space="preserve">[mes] </t>
    </r>
    <r>
      <rPr>
        <sz val="11"/>
        <color theme="1"/>
        <rFont val="Arial"/>
        <family val="2"/>
      </rPr>
      <t xml:space="preserve">de </t>
    </r>
    <r>
      <rPr>
        <i/>
        <sz val="11"/>
        <color theme="1"/>
        <rFont val="Arial"/>
        <family val="2"/>
      </rPr>
      <t>[año]</t>
    </r>
  </si>
  <si>
    <t>Señores</t>
  </si>
  <si>
    <t>Estimados señores</t>
  </si>
  <si>
    <t>ITEM</t>
  </si>
  <si>
    <t>NOMBRE</t>
  </si>
  <si>
    <t>UNIDAD</t>
  </si>
  <si>
    <t>CANTIDAD</t>
  </si>
  <si>
    <t>VR. UNITARIO</t>
  </si>
  <si>
    <t>VR TOTAL</t>
  </si>
  <si>
    <t>PRELIMINARES</t>
  </si>
  <si>
    <t>CERRAMIENTO PERIMETRAL POLISOMBRA LIMITACION CINTA PELIGRO</t>
  </si>
  <si>
    <t>ML</t>
  </si>
  <si>
    <t xml:space="preserve">TOTAL CAPITULO </t>
  </si>
  <si>
    <t xml:space="preserve">EXCAVACIONES- DEMOLICION </t>
  </si>
  <si>
    <t>DEMOLICION PISO EN CONCRETO  ESPESOR  5 CM</t>
  </si>
  <si>
    <t>M2</t>
  </si>
  <si>
    <t xml:space="preserve">PAÑETE LISO PISO NIVELACION GENERAL </t>
  </si>
  <si>
    <t>RETIRO ESTRUCTURA DE MADERA  PISO CUARTO TECNICO</t>
  </si>
  <si>
    <t>RETIRO ESCOMBROS GENERAL</t>
  </si>
  <si>
    <t>M3</t>
  </si>
  <si>
    <t>RETIRO LUMINARIAS</t>
  </si>
  <si>
    <t>UND</t>
  </si>
  <si>
    <t>ESTRUCTURAS EN ACERO</t>
  </si>
  <si>
    <t xml:space="preserve">ESTRUCTURA METALICA TARIMA TUBO RECTANGULAR 100 X60 CAL 16 </t>
  </si>
  <si>
    <t>VIGAS IP 200 SOPORTE ENTREPISO CUARTO TECNICO</t>
  </si>
  <si>
    <t>TUBO ESTRUCTURAL CUADRADO 150  X 50   2.5 MM CORREAS NIVEL AREA CUARTO TEC</t>
  </si>
  <si>
    <t>PLATINAS 1/2 "ANCLAJE IP PARA VIGAS AREA CUARTO TECNICO</t>
  </si>
  <si>
    <t>RAMPA METALICA EN ALFAJOR CALIBRE 14 MAS PASAMANOS ACERO INOX 2"</t>
  </si>
  <si>
    <t>BORDILLOS  LATERALES EN LAMINA ALFAJOR RAMPA</t>
  </si>
  <si>
    <t xml:space="preserve">ESCALERA EMERGENCIA IP 200 PELDAÑOS ALFAJOR CALIBRE 14 </t>
  </si>
  <si>
    <t>PASAMANOS  ACERO INOXIDABLE 2", SOPORTES Y 3 DIVISIONES EN  PLATINA 3/8</t>
  </si>
  <si>
    <t>MAMPOSTERIA Y ACABADOS</t>
  </si>
  <si>
    <t>ENTREPISOS</t>
  </si>
  <si>
    <t>4,1,1</t>
  </si>
  <si>
    <t>PISO SUPERBOARD 20 MM NIVEL 2 AREA CUARTO TECNICO</t>
  </si>
  <si>
    <t>4,1,2</t>
  </si>
  <si>
    <t>SUPERBOARD 20 MM SUPERFICIE TARIMA +0.72, RAMPA  Y PELDAÑOS TARIMA</t>
  </si>
  <si>
    <t>4,1,3</t>
  </si>
  <si>
    <t>SUPERBOARS 8MM  LATERALES S TARIMA</t>
  </si>
  <si>
    <t>4,1,4</t>
  </si>
  <si>
    <t>PISO  ALFOMBRA MODULAR 0,60 X 0,60 100% NILON REF ENGAJE 5T 187 (INCLUIDO  TARIMA Y CUARTO TECNICO)</t>
  </si>
  <si>
    <t>4,1,5</t>
  </si>
  <si>
    <t>CIELO RASO PANEL YESO  12 MM NIVEL  AREA CUARTO TEC</t>
  </si>
  <si>
    <t>MAMPOSTERIA</t>
  </si>
  <si>
    <t>4,2,1</t>
  </si>
  <si>
    <t>MURO SUPERBOARD MAS ESTRUCTURA BASE VENTANA ( DETALLE 2) 1.28 X 0.75</t>
  </si>
  <si>
    <t>4,2,2</t>
  </si>
  <si>
    <t>MURO SUPERBOARD LATERAL PUERTA ASCENSOR ( DETALLE 3)</t>
  </si>
  <si>
    <t>CARPINTERIA METALICA, MADERA Y MAMPOSTERIA</t>
  </si>
  <si>
    <t>RESTAURACION VENTANAS LATERALES 2.4 X 1.89 DETALLE 1 (LIMPIEZA, ADECUACION Y PINTURA)</t>
  </si>
  <si>
    <t>RESTAURACION VENTANAS LATERALES 2.4 X 3.15 DETALLE 1A (LIMPIEZA, RESTAURACION Y PINTURA)</t>
  </si>
  <si>
    <t xml:space="preserve">RETIRO PUERTA 1.28 X 3.15 ( DETALLE 2) </t>
  </si>
  <si>
    <t xml:space="preserve">REEMPLAZO PUERTA POR VENTANA 1.89 X 2.4   EN MADERA COLOR BLANCO VIDRIO 5 MM ( DETALLE 2) </t>
  </si>
  <si>
    <t>RETIRO PUERTA 1.28 X 3.15 ( DETALLE 3) ACCESO ASCENSOR</t>
  </si>
  <si>
    <t>DEMOLICION MURO LATERAL  EN TAPIA PARA ACCESO ASCENSOR 1.7 ( DETALLE 3)</t>
  </si>
  <si>
    <t>RETIRO VENTANA  ( DETALLE 4)</t>
  </si>
  <si>
    <t>DEMOLICION MURO TAPIA PARA PUERTA EMERGENCIA  ( DETALLE 4)</t>
  </si>
  <si>
    <t>CARTERAS SUPERBOARD LATERALES PARA PUERTA EMERGENCIA  ( DETALLE 4)</t>
  </si>
  <si>
    <t>5,9,1</t>
  </si>
  <si>
    <t>SUMINISTRO INSTALACION PUERTA CORTAFUEGO ANTIPANICO YALE CERTIFICADA UL 90 HONEYCOM</t>
  </si>
  <si>
    <t>5,9,2</t>
  </si>
  <si>
    <t>PUERTAS  VIDRIO TEMPLADO Y FIJO  DE 10 MM, CHAPETAS EN ACERO INOXIDABLE 304,  CHAPA YALE Y MANIJA DE LUJO EN ACERO (PUERTA 1)</t>
  </si>
  <si>
    <t>5,9,3</t>
  </si>
  <si>
    <t>PINTURA</t>
  </si>
  <si>
    <t xml:space="preserve">VINILO MUROS INTERNOS COLOR BLANCO AUDITORIO Y CUARTO MATERAILES PAREDES Y TECHO </t>
  </si>
  <si>
    <t xml:space="preserve">VINILO MUROS INTERNOS COLOR BLANCO  AUDITORIO VIGAS TECHO </t>
  </si>
  <si>
    <t>REGATAS PARA REEMPLAZO INSTALACIONES ELECTRICAS Y DE SONIDO</t>
  </si>
  <si>
    <t>PAÑETE LISO MUROS INTERNOS</t>
  </si>
  <si>
    <t>ESTUCO</t>
  </si>
  <si>
    <t>SILLA NOVA PATA T, ESPALDAR PLASTICO, COJIN PLASTICO  Y BRAZO FIJO EN MADERA</t>
  </si>
  <si>
    <t xml:space="preserve"> INSTALACIONES ELECTRICAS INTERNAS</t>
  </si>
  <si>
    <t>ACOMETIDA PRINCIPAL</t>
  </si>
  <si>
    <t>8,1,1</t>
  </si>
  <si>
    <t>MEDIDOR ELECTRONICO 3F, MEDIDA DIRECTA ACTIVA Y REACTIVA</t>
  </si>
  <si>
    <t>8,1,2</t>
  </si>
  <si>
    <t>SISTEMA DE PUESTA A TIERRA</t>
  </si>
  <si>
    <t>8,1,3</t>
  </si>
  <si>
    <t>TABLERO GENERAL DE DISTRIBUCION</t>
  </si>
  <si>
    <t>8,1,4</t>
  </si>
  <si>
    <t>ALIMENTACION CABLE HF FR LS #4(3F+1N)+1T#8 + EMT 1"</t>
  </si>
  <si>
    <t>8,1,5</t>
  </si>
  <si>
    <t>UPS DE 3KVA, 120V, 60HZ</t>
  </si>
  <si>
    <t>CIRCUITOS ALIMENTADORES</t>
  </si>
  <si>
    <t>8,2,1</t>
  </si>
  <si>
    <t>TABLERO DE DISTRIBUCION 3F, 12 CIRC, 120/208V</t>
  </si>
  <si>
    <t xml:space="preserve"> UND</t>
  </si>
  <si>
    <t>8,2,2</t>
  </si>
  <si>
    <t>TABLERO DE DISTRIBUCION 1F, 6 CIRC, 120V</t>
  </si>
  <si>
    <t>8,2,3</t>
  </si>
  <si>
    <t>TABLERO DE DISTRIBUCION 1F, 4 CIRC, 120V</t>
  </si>
  <si>
    <t>8,2,4</t>
  </si>
  <si>
    <t>ALIMENTACION CABLE HF FR LS#8(3F+1N)+1T#10 + EMT 1"</t>
  </si>
  <si>
    <t>8,2,5</t>
  </si>
  <si>
    <t>ALIMENTACION CABLE HF FR LS#10(1F+1N+1T)+ EMT 3/4"</t>
  </si>
  <si>
    <t>TOMACORRIENTES</t>
  </si>
  <si>
    <t>8,3,1</t>
  </si>
  <si>
    <t>TOMACORRIENTE NORMAL 120V - 20A</t>
  </si>
  <si>
    <t>8,3,2</t>
  </si>
  <si>
    <t>TOMACORRIENTE REGULADO 120V - 20A</t>
  </si>
  <si>
    <t>8,3,3</t>
  </si>
  <si>
    <t>TOMACORRIENTE TIPO GFCI</t>
  </si>
  <si>
    <t>8,3,4</t>
  </si>
  <si>
    <t>ALIMENTACION TOMACORRIENTES EN CABLE 12(1F+1N+1T) DUCTO PVC DE 1/2" INCLUYE REGATAS</t>
  </si>
  <si>
    <t>ILUMINACION</t>
  </si>
  <si>
    <t>8,4,1</t>
  </si>
  <si>
    <t>APLIQUE LED 12W</t>
  </si>
  <si>
    <t>8,4,2</t>
  </si>
  <si>
    <t>PANEL LED REDONDO 18W</t>
  </si>
  <si>
    <t>8,4,3</t>
  </si>
  <si>
    <t>APLIQUE LED MULTIPLE 12W</t>
  </si>
  <si>
    <t>8,4,4</t>
  </si>
  <si>
    <t>PANEL LED DOWN LIGHT 30W</t>
  </si>
  <si>
    <t>8,4,5</t>
  </si>
  <si>
    <t>LETRERO DE SALIDA</t>
  </si>
  <si>
    <t>8,4,6</t>
  </si>
  <si>
    <t>LAMPARA DE EMERGENCIA</t>
  </si>
  <si>
    <t>8,4,7</t>
  </si>
  <si>
    <t>SENSOR DE MOVIMIENTO O PRESENCIA</t>
  </si>
  <si>
    <t>8,4,8</t>
  </si>
  <si>
    <t>INTERRUPTOR SENCILLO</t>
  </si>
  <si>
    <t>8,4,9</t>
  </si>
  <si>
    <t>INTERRUPTOR DOBLE</t>
  </si>
  <si>
    <t>8,4,10</t>
  </si>
  <si>
    <t>INTERRUPTOR TRIPLE</t>
  </si>
  <si>
    <t>8,4,11</t>
  </si>
  <si>
    <t>ALIMENTACION ILUMINACION EN CABLE 12(1F+1N+1T) DUCTO PVC SCH40 DE 1/2" INCLUYE REGATAS</t>
  </si>
  <si>
    <t>SISTEMA DE VOZ Y DATOS</t>
  </si>
  <si>
    <t>8,5,1</t>
  </si>
  <si>
    <t>RACK CERRADO DE 1,2X0,6X0,6M</t>
  </si>
  <si>
    <t>8,5,2</t>
  </si>
  <si>
    <t>MULTITOMA PARA RACK 8 SERVICIOS</t>
  </si>
  <si>
    <t>8,5,3</t>
  </si>
  <si>
    <t>SWITCH DE 24 PUERTOS INCLUYE PATCH CORD CAT 6A</t>
  </si>
  <si>
    <t>8,5,4</t>
  </si>
  <si>
    <t>PATCH PANEL DE 24 PUERTOS CAT 6A</t>
  </si>
  <si>
    <t>8,5,5</t>
  </si>
  <si>
    <t>ORGANIZADORES PARA RACK DE 0,6M</t>
  </si>
  <si>
    <t>8,5,6</t>
  </si>
  <si>
    <t>SALIDA SENCILLA DE DATOS CAT 6A NO INCLUYE CABLE UTP</t>
  </si>
  <si>
    <t>8,5,7</t>
  </si>
  <si>
    <t>SALIDA DOBLE DE DATOS CAT 6A NO INCLUYE CABLE UTP</t>
  </si>
  <si>
    <t>8,5,8</t>
  </si>
  <si>
    <t>CABLE UTP CAT 6A</t>
  </si>
  <si>
    <t>8,5,9</t>
  </si>
  <si>
    <t>TUBERIA EMT 3/4"</t>
  </si>
  <si>
    <t>8,5,10</t>
  </si>
  <si>
    <t>BANDEJA PORTACABLE ENMALLADA DE 200x54mm</t>
  </si>
  <si>
    <t>SISTEMA DE SONIDO</t>
  </si>
  <si>
    <t>8,6,1</t>
  </si>
  <si>
    <t>AMPLIFICADOR DE AUDIO DE 4 CANALES</t>
  </si>
  <si>
    <t>8,6,2</t>
  </si>
  <si>
    <t>AMPLIFICADOR DE SONIDO</t>
  </si>
  <si>
    <t>8,6,3</t>
  </si>
  <si>
    <t>PUNTO HEMBRA PARA MICROFONOS</t>
  </si>
  <si>
    <t>8,6,4</t>
  </si>
  <si>
    <t>SALIDAS RCA</t>
  </si>
  <si>
    <t>8,6,5</t>
  </si>
  <si>
    <t>CONDUCTOR DE AUDIO DUPLEX POLARIZADO 2X18AWG + EMT 1/2"</t>
  </si>
  <si>
    <t>VARIOS</t>
  </si>
  <si>
    <t>ASEO GENERAL</t>
  </si>
  <si>
    <t>COSTO DIRECTO</t>
  </si>
  <si>
    <t>AIU</t>
  </si>
  <si>
    <t>COSTO TOTAL</t>
  </si>
  <si>
    <t>No presentamos ningún conflicto de interés.</t>
  </si>
  <si>
    <t>Certificamos que:</t>
  </si>
  <si>
    <t>Atentamente,</t>
  </si>
  <si>
    <t>[Firma autorizada]</t>
  </si>
  <si>
    <t>[Nombre y cargo del signatario] [Nombre de la firma] [Dirección)</t>
  </si>
  <si>
    <t>(Teléfono)</t>
  </si>
  <si>
    <t xml:space="preserve"> PUERTAS VIDRIO TEMPLADO  DE 10 MM, CHAPETAS EN ACERO INOXIDABLE 304, CHAPA YALE Y MANIJA DE LUJO EN ACERO (PUERTA 2-3)</t>
  </si>
  <si>
    <t xml:space="preserve">ADMINISTRACION </t>
  </si>
  <si>
    <t>IMPREVISTOS</t>
  </si>
  <si>
    <t xml:space="preserve">UTILIDADES </t>
  </si>
  <si>
    <t xml:space="preserve">IVA SOBRE LA UTILIDAD </t>
  </si>
  <si>
    <r>
      <t xml:space="preserve">NOTA 3: </t>
    </r>
    <r>
      <rPr>
        <sz val="11"/>
        <color theme="1"/>
        <rFont val="Arial"/>
        <family val="2"/>
      </rPr>
      <t>Junto con este formato se debe anexar archivo del mismo en formato PDF</t>
    </r>
  </si>
  <si>
    <t>DEMOLICION PISO EN CONCRETO ESPESOR  5 CM</t>
  </si>
  <si>
    <t>4.762.601.00</t>
  </si>
  <si>
    <t>RETIRO ESTRUCTURA DE MADERA PISO CUARTO TECNICO</t>
  </si>
  <si>
    <t>5.863.166.26</t>
  </si>
  <si>
    <t>941.436.40</t>
  </si>
  <si>
    <t>23.545.799.82</t>
  </si>
  <si>
    <t>TUBO ESTRUCTURAL CUADRADO 150 X 50   2.5 MM CORREAS NIVEL AREA CUARTO TEC</t>
  </si>
  <si>
    <t>BORDILLOS LATERALES EN LAMINA ALFAJOR RAMPA</t>
  </si>
  <si>
    <t>PASAMANOS ACERO INOXIDABLE 2", SOPORTES Y 3 DIVISIONES EN PLATINA 3/8</t>
  </si>
  <si>
    <t>57.529.931.24</t>
  </si>
  <si>
    <t>SUPERBOARD 20 MM SUPERFICIE TARIMA +0.72, RAMPA Y PELDAÑOS TARIMA</t>
  </si>
  <si>
    <t>4.989.071.92</t>
  </si>
  <si>
    <t>74.257.004.13</t>
  </si>
  <si>
    <t xml:space="preserve"> PUERTAS VIDRIO TEMPLADO  DE 10 MM, CHAPETAS EN ACERO INOXIDABLE 304, </t>
  </si>
  <si>
    <t>CHAPA YALE Y MANIJA DE LUJO EN ACERO (PUERTA 2-3)</t>
  </si>
  <si>
    <t>TOMACORRIENTE NORMAL 120V - 20ª</t>
  </si>
  <si>
    <t>TOMACORRIENTE REGULADO 120V - 20ª</t>
  </si>
  <si>
    <t>SWITCH DE 24 PUERTOS INCLUYE PATCH CORD CAT 6ª</t>
  </si>
  <si>
    <t>PATCH PANEL DE 24 PUERTOS CAT 6ª</t>
  </si>
  <si>
    <t>CABLE UTP CAT 6ª</t>
  </si>
  <si>
    <t>ADMINISTRACION 23%</t>
  </si>
  <si>
    <t>IMPREVISTOS 3%</t>
  </si>
  <si>
    <t>UTILIDADES 4%</t>
  </si>
  <si>
    <t>IVA SOBRE LA UTILIDAD 19%</t>
  </si>
  <si>
    <t xml:space="preserve">COSTO TOTAL </t>
  </si>
  <si>
    <t>UNIVERSIDAD DE NARIÑO</t>
  </si>
  <si>
    <t>CIUDADELA UNIVERSITARIA TOROBAJO</t>
  </si>
  <si>
    <t>PASTO-NARIÑO</t>
  </si>
  <si>
    <t>Luego de haber examinado los documentos adjuntos a su carta de solicitud de oferta, para el proceso mencionado en el asunto, presento oferta economica para “EL MEJORAMIENTO FUNCIONAL DEL INMUEBLE PATRIMONIAL DENOMINADO PARANINFO DE LA UNIVERSIDAD DE NARIÑO, SEDE CENTRO”, de acuerdo con las Especificaciones Técnicas, los  términos y condiciones de la solicitud, de la siguiente manera:</t>
  </si>
  <si>
    <t>ESPECIFICACIÓN TECNICA</t>
  </si>
  <si>
    <t>AUI 30 %</t>
  </si>
  <si>
    <r>
      <t xml:space="preserve">NOTA 1: </t>
    </r>
    <r>
      <rPr>
        <sz val="11"/>
        <color theme="1"/>
        <rFont val="Arial"/>
        <family val="2"/>
      </rPr>
      <t>Sólo se deben diligenciar las columnas “Precio Unitario, Precio Total, AUI, Costo directo y costo total.</t>
    </r>
  </si>
  <si>
    <r>
      <rPr>
        <b/>
        <sz val="11"/>
        <color theme="1"/>
        <rFont val="Arial"/>
        <family val="2"/>
      </rPr>
      <t>NOTA 2:</t>
    </r>
    <r>
      <rPr>
        <sz val="11"/>
        <color theme="1"/>
        <rFont val="Arial"/>
        <family val="2"/>
      </rPr>
      <t xml:space="preserve"> Los valores aquí consignados se tomaran hasta dos decimales</t>
    </r>
  </si>
  <si>
    <r>
      <t xml:space="preserve">NOTA 4: </t>
    </r>
    <r>
      <rPr>
        <sz val="11"/>
        <color theme="1"/>
        <rFont val="Calibri"/>
        <family val="2"/>
        <scheme val="minor"/>
      </rPr>
      <t>El porcentaje del AUI no puede superar el 30 %, asi mismo, no se podra ofertar imprevistos del 0%, so pena de rechazo de la oferta.</t>
    </r>
  </si>
  <si>
    <r>
      <t xml:space="preserve">El monto total de nuestra Oferta asciende a </t>
    </r>
    <r>
      <rPr>
        <sz val="11"/>
        <color rgb="FFFF0000"/>
        <rFont val="Arial"/>
        <family val="2"/>
      </rPr>
      <t>[</t>
    </r>
    <r>
      <rPr>
        <i/>
        <sz val="11"/>
        <color rgb="FFFF0000"/>
        <rFont val="Arial"/>
        <family val="2"/>
      </rPr>
      <t>monto total en palabras</t>
    </r>
    <r>
      <rPr>
        <sz val="11"/>
        <color rgb="FFFF0000"/>
        <rFont val="Arial"/>
        <family val="2"/>
      </rPr>
      <t>]([</t>
    </r>
    <r>
      <rPr>
        <i/>
        <sz val="11"/>
        <color rgb="FFFF0000"/>
        <rFont val="Arial"/>
        <family val="2"/>
      </rPr>
      <t>monto total en cifras</t>
    </r>
    <r>
      <rPr>
        <sz val="11"/>
        <color rgb="FFFF0000"/>
        <rFont val="Arial"/>
        <family val="2"/>
      </rPr>
      <t>])</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habiles contados a partir de la fecha límite de presentación de cotizaciones.</t>
    </r>
  </si>
  <si>
    <t>Los gastos que genere la ejecución de la obra correrán a cuenta del Contratista, y se realizaran en la Ciudad de Pasto.</t>
  </si>
  <si>
    <r>
      <t xml:space="preserve">Asunto: N° de Solicitud: </t>
    </r>
    <r>
      <rPr>
        <u/>
        <sz val="11"/>
        <color theme="1"/>
        <rFont val="Arial"/>
        <family val="2"/>
      </rPr>
      <t>001</t>
    </r>
  </si>
  <si>
    <t>MOBILIARIO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</si>
</sst>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Arial"/>
      <family val="2"/>
    </font>
    <font>
      <sz val="11"/>
      <color theme="1"/>
      <name val="Times New Roman"/>
      <family val="1"/>
    </font>
    <font>
      <i/>
      <sz val="11"/>
      <color theme="1"/>
      <name val="Arial"/>
      <family val="2"/>
    </font>
    <font>
      <sz val="11"/>
      <color theme="1"/>
      <name val="Arial"/>
      <family val="2"/>
    </font>
    <font>
      <u/>
      <sz val="11"/>
      <color theme="1"/>
      <name val="Arial"/>
      <family val="2"/>
    </font>
    <font>
      <sz val="8"/>
      <color theme="1"/>
      <name val="Times New Roman"/>
      <family val="1"/>
    </font>
    <font>
      <b/>
      <sz val="8"/>
      <color theme="1"/>
      <name val="Arial"/>
      <family val="2"/>
    </font>
    <font>
      <sz val="8"/>
      <color theme="1"/>
      <name val="Arial"/>
      <family val="2"/>
    </font>
    <font>
      <sz val="11"/>
      <color rgb="FFFF0000"/>
      <name val="Arial"/>
      <family val="2"/>
    </font>
    <font>
      <i/>
      <sz val="11"/>
      <color rgb="FFFF0000"/>
      <name val="Arial"/>
      <family val="2"/>
    </font>
    <font>
      <b/>
      <sz val="11"/>
      <color theme="1"/>
      <name val="Calibri"/>
      <family val="2"/>
      <scheme val="minor"/>
    </font>
    <font>
      <b/>
      <sz val="11"/>
      <name val="Calibri"/>
      <family val="2"/>
      <scheme val="minor"/>
    </font>
    <font>
      <b/>
      <sz val="11"/>
      <name val="Arial"/>
      <family val="2"/>
    </font>
    <font>
      <b/>
      <sz val="8"/>
      <name val="Arial"/>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s>
  <cellStyleXfs count="1">
    <xf numFmtId="0" fontId="0" fillId="0" borderId="0"/>
  </cellStyleXfs>
  <cellXfs count="112">
    <xf numFmtId="0" fontId="0" fillId="0" borderId="0" xfId="0"/>
    <xf numFmtId="0" fontId="7" fillId="0" borderId="5" xfId="0" applyFont="1" applyBorder="1" applyAlignment="1">
      <alignment horizontal="center" vertical="center"/>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8" fillId="0" borderId="9" xfId="0" applyFont="1" applyBorder="1" applyAlignment="1">
      <alignment horizontal="right" vertical="center"/>
    </xf>
    <xf numFmtId="0" fontId="8" fillId="0" borderId="7" xfId="0" applyFont="1" applyBorder="1" applyAlignment="1">
      <alignment horizontal="righ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right" vertical="center"/>
    </xf>
    <xf numFmtId="4" fontId="8" fillId="0" borderId="10" xfId="0" applyNumberFormat="1" applyFont="1" applyBorder="1" applyAlignment="1">
      <alignment horizontal="right" vertical="center"/>
    </xf>
    <xf numFmtId="4" fontId="8" fillId="0" borderId="6" xfId="0" applyNumberFormat="1" applyFont="1" applyBorder="1" applyAlignment="1">
      <alignment horizontal="right" vertical="center"/>
    </xf>
    <xf numFmtId="4" fontId="7" fillId="0" borderId="10" xfId="0" applyNumberFormat="1" applyFont="1" applyBorder="1" applyAlignment="1">
      <alignment horizontal="right"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7" fillId="0" borderId="15"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vertical="center"/>
    </xf>
    <xf numFmtId="0" fontId="7" fillId="0" borderId="13" xfId="0" applyFont="1" applyBorder="1" applyAlignment="1">
      <alignment horizontal="right" vertical="center"/>
    </xf>
    <xf numFmtId="0" fontId="0" fillId="0" borderId="0" xfId="0" applyAlignment="1">
      <alignment vertical="center" wrapText="1"/>
    </xf>
    <xf numFmtId="4" fontId="7" fillId="0" borderId="7" xfId="0" applyNumberFormat="1" applyFont="1" applyBorder="1" applyAlignment="1">
      <alignment horizontal="right" vertical="center"/>
    </xf>
    <xf numFmtId="0" fontId="7" fillId="0" borderId="5" xfId="0" applyFont="1" applyBorder="1" applyAlignment="1">
      <alignment horizontal="right" vertical="center"/>
    </xf>
    <xf numFmtId="0" fontId="8" fillId="0" borderId="7" xfId="0" applyFont="1" applyBorder="1" applyAlignment="1">
      <alignment vertical="center"/>
    </xf>
    <xf numFmtId="0" fontId="0" fillId="0" borderId="0" xfId="0" applyFill="1" applyProtection="1">
      <protection locked="0"/>
    </xf>
    <xf numFmtId="0" fontId="0" fillId="0" borderId="0" xfId="0" applyFill="1" applyAlignment="1" applyProtection="1">
      <alignment wrapText="1"/>
      <protection locked="0"/>
    </xf>
    <xf numFmtId="4" fontId="0" fillId="0" borderId="0" xfId="0" applyNumberFormat="1" applyFill="1" applyProtection="1">
      <protection locked="0"/>
    </xf>
    <xf numFmtId="4" fontId="8" fillId="0" borderId="0" xfId="0" applyNumberFormat="1" applyFont="1" applyFill="1" applyProtection="1">
      <protection locked="0"/>
    </xf>
    <xf numFmtId="0" fontId="3" fillId="0" borderId="0" xfId="0" applyFont="1" applyFill="1" applyAlignment="1" applyProtection="1">
      <alignment vertical="center"/>
      <protection locked="0"/>
    </xf>
    <xf numFmtId="4" fontId="6" fillId="0" borderId="0" xfId="0" applyNumberFormat="1" applyFont="1" applyFill="1" applyAlignment="1" applyProtection="1">
      <alignment vertical="center"/>
      <protection locked="0"/>
    </xf>
    <xf numFmtId="4" fontId="0" fillId="0" borderId="0" xfId="0" applyNumberFormat="1" applyFill="1" applyAlignment="1" applyProtection="1">
      <alignment wrapText="1"/>
      <protection locked="0"/>
    </xf>
    <xf numFmtId="4" fontId="8" fillId="0" borderId="1" xfId="0" applyNumberFormat="1" applyFont="1" applyFill="1" applyBorder="1" applyAlignment="1" applyProtection="1">
      <alignment horizontal="right" vertical="center"/>
      <protection locked="0"/>
    </xf>
    <xf numFmtId="4" fontId="8" fillId="0" borderId="1" xfId="0" applyNumberFormat="1" applyFont="1" applyFill="1" applyBorder="1" applyProtection="1">
      <protection locked="0"/>
    </xf>
    <xf numFmtId="10" fontId="7" fillId="0" borderId="1" xfId="0" applyNumberFormat="1" applyFont="1" applyFill="1" applyBorder="1" applyAlignment="1" applyProtection="1">
      <alignment vertical="center"/>
      <protection locked="0"/>
    </xf>
    <xf numFmtId="0" fontId="0" fillId="0" borderId="0" xfId="0" applyFont="1" applyFill="1" applyProtection="1">
      <protection locked="0"/>
    </xf>
    <xf numFmtId="0" fontId="4" fillId="0" borderId="0" xfId="0" applyFont="1" applyFill="1" applyAlignment="1" applyProtection="1">
      <alignment vertical="center"/>
      <protection locked="0"/>
    </xf>
    <xf numFmtId="0" fontId="0" fillId="0" borderId="0" xfId="0" applyFill="1" applyProtection="1"/>
    <xf numFmtId="0" fontId="0" fillId="0" borderId="0" xfId="0" applyFill="1" applyAlignment="1" applyProtection="1">
      <alignment wrapText="1"/>
    </xf>
    <xf numFmtId="4" fontId="0" fillId="0" borderId="0" xfId="0" applyNumberFormat="1" applyFill="1" applyProtection="1"/>
    <xf numFmtId="4" fontId="8" fillId="0" borderId="0" xfId="0" applyNumberFormat="1" applyFont="1" applyFill="1" applyProtection="1"/>
    <xf numFmtId="0" fontId="13" fillId="0" borderId="0" xfId="0" applyFont="1" applyFill="1" applyAlignment="1" applyProtection="1">
      <alignment vertical="center"/>
    </xf>
    <xf numFmtId="0" fontId="12" fillId="0" borderId="0" xfId="0" applyFont="1" applyFill="1" applyAlignment="1" applyProtection="1">
      <alignment wrapText="1"/>
    </xf>
    <xf numFmtId="0" fontId="12" fillId="0" borderId="0" xfId="0" applyFont="1" applyFill="1" applyProtection="1"/>
    <xf numFmtId="4" fontId="12" fillId="0" borderId="0" xfId="0" applyNumberFormat="1" applyFont="1" applyFill="1" applyProtection="1"/>
    <xf numFmtId="4" fontId="14" fillId="0" borderId="0" xfId="0" applyNumberFormat="1" applyFont="1" applyFill="1" applyProtection="1"/>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xf>
    <xf numFmtId="4"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xf>
    <xf numFmtId="0" fontId="8" fillId="0" borderId="1" xfId="0" applyFont="1" applyFill="1" applyBorder="1" applyAlignment="1" applyProtection="1">
      <alignment horizontal="right" vertical="center"/>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xf>
    <xf numFmtId="4" fontId="8" fillId="0" borderId="1" xfId="0" applyNumberFormat="1" applyFont="1" applyFill="1" applyBorder="1" applyProtection="1"/>
    <xf numFmtId="4" fontId="7" fillId="0" borderId="1" xfId="0" applyNumberFormat="1" applyFont="1" applyFill="1" applyBorder="1" applyProtection="1"/>
    <xf numFmtId="4" fontId="7" fillId="0" borderId="1" xfId="0" applyNumberFormat="1" applyFont="1" applyFill="1" applyBorder="1" applyAlignment="1" applyProtection="1">
      <alignment horizontal="right" vertical="center"/>
    </xf>
    <xf numFmtId="0" fontId="7" fillId="0" borderId="1" xfId="0" applyFont="1" applyFill="1" applyBorder="1" applyAlignment="1" applyProtection="1">
      <alignment vertical="center" wrapText="1"/>
    </xf>
    <xf numFmtId="4" fontId="8" fillId="0" borderId="1" xfId="0" applyNumberFormat="1" applyFont="1" applyFill="1" applyBorder="1" applyAlignment="1" applyProtection="1">
      <alignment vertical="center"/>
    </xf>
    <xf numFmtId="0" fontId="0" fillId="0" borderId="1" xfId="0" applyFill="1" applyBorder="1" applyAlignment="1" applyProtection="1">
      <alignment vertical="center" wrapText="1"/>
    </xf>
    <xf numFmtId="4" fontId="0" fillId="0" borderId="1" xfId="0" applyNumberFormat="1" applyFill="1" applyBorder="1" applyAlignment="1" applyProtection="1">
      <alignment vertical="center" wrapText="1"/>
    </xf>
    <xf numFmtId="4" fontId="8" fillId="0" borderId="1" xfId="0" applyNumberFormat="1" applyFont="1" applyFill="1" applyBorder="1" applyAlignment="1" applyProtection="1">
      <alignment vertical="center" wrapText="1"/>
    </xf>
    <xf numFmtId="0" fontId="8" fillId="0" borderId="1" xfId="0" applyFont="1" applyFill="1" applyBorder="1" applyAlignment="1" applyProtection="1">
      <alignment vertical="center"/>
    </xf>
    <xf numFmtId="0" fontId="7" fillId="0" borderId="1" xfId="0" applyFont="1" applyFill="1" applyBorder="1" applyAlignment="1" applyProtection="1">
      <alignment horizontal="right" vertical="center" wrapText="1"/>
    </xf>
    <xf numFmtId="0" fontId="4" fillId="0" borderId="0" xfId="0" applyFont="1" applyFill="1" applyAlignment="1" applyProtection="1">
      <alignment vertical="center"/>
    </xf>
    <xf numFmtId="0" fontId="7" fillId="0" borderId="1" xfId="0" applyFont="1" applyFill="1" applyBorder="1" applyAlignment="1" applyProtection="1">
      <alignment horizontal="right" vertical="center"/>
    </xf>
    <xf numFmtId="0" fontId="7" fillId="0" borderId="1" xfId="0" applyFont="1" applyFill="1" applyBorder="1" applyAlignment="1" applyProtection="1">
      <alignment vertical="center"/>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4" fillId="0" borderId="0" xfId="0" applyFont="1" applyFill="1" applyAlignment="1" applyProtection="1">
      <alignment horizontal="left" vertical="top" wrapText="1"/>
      <protection locked="0"/>
    </xf>
    <xf numFmtId="0" fontId="7" fillId="0" borderId="4" xfId="0" applyFont="1" applyFill="1" applyBorder="1" applyAlignment="1" applyProtection="1">
      <alignment horizontal="right" vertical="center"/>
    </xf>
    <xf numFmtId="0" fontId="1"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4" fillId="0" borderId="0" xfId="0" applyFont="1" applyFill="1" applyAlignment="1" applyProtection="1">
      <alignment horizontal="right" vertical="center"/>
      <protection locked="0"/>
    </xf>
    <xf numFmtId="0" fontId="4" fillId="0" borderId="0" xfId="0" applyFont="1" applyFill="1" applyAlignment="1" applyProtection="1">
      <alignment horizontal="left" vertical="center"/>
    </xf>
    <xf numFmtId="0" fontId="13" fillId="0" borderId="0" xfId="0" applyFont="1" applyFill="1" applyAlignment="1" applyProtection="1">
      <alignment horizontal="left"/>
    </xf>
    <xf numFmtId="0" fontId="4" fillId="0" borderId="0" xfId="0" applyFont="1" applyFill="1" applyAlignment="1" applyProtection="1">
      <alignment horizontal="left"/>
    </xf>
    <xf numFmtId="4" fontId="4" fillId="0" borderId="0" xfId="0" applyNumberFormat="1" applyFont="1" applyFill="1" applyAlignment="1" applyProtection="1">
      <alignment horizontal="left" wrapText="1"/>
    </xf>
    <xf numFmtId="0" fontId="7" fillId="0" borderId="1" xfId="0" applyFont="1" applyFill="1" applyBorder="1" applyAlignment="1" applyProtection="1">
      <alignment horizontal="right" vertical="center" wrapText="1"/>
    </xf>
    <xf numFmtId="0" fontId="4" fillId="0" borderId="0" xfId="0" applyFont="1" applyFill="1" applyAlignment="1" applyProtection="1">
      <alignment horizontal="left" vertical="center" wrapText="1"/>
    </xf>
    <xf numFmtId="0" fontId="1" fillId="0" borderId="0" xfId="0" applyFont="1" applyFill="1" applyAlignment="1" applyProtection="1">
      <alignment horizontal="left" vertical="top" wrapText="1"/>
    </xf>
    <xf numFmtId="0" fontId="1" fillId="0" borderId="0" xfId="0" applyFont="1" applyFill="1" applyAlignment="1" applyProtection="1">
      <alignment horizontal="left" vertical="center" wrapText="1"/>
    </xf>
    <xf numFmtId="0" fontId="4" fillId="0" borderId="0" xfId="0" applyFont="1" applyFill="1" applyAlignment="1" applyProtection="1">
      <alignment horizontal="left" vertical="top"/>
      <protection locked="0"/>
    </xf>
    <xf numFmtId="0" fontId="11" fillId="0" borderId="0" xfId="0" applyFont="1" applyFill="1" applyAlignment="1" applyProtection="1">
      <alignment horizontal="left" vertical="top" wrapText="1"/>
    </xf>
    <xf numFmtId="0" fontId="2" fillId="0" borderId="0" xfId="0" applyFont="1" applyFill="1" applyAlignment="1" applyProtection="1">
      <alignment horizontal="left" vertical="center" wrapText="1"/>
    </xf>
    <xf numFmtId="0" fontId="9" fillId="0" borderId="0" xfId="0" applyFont="1" applyFill="1" applyAlignment="1" applyProtection="1">
      <alignment horizontal="left" vertical="center"/>
      <protection locked="0"/>
    </xf>
    <xf numFmtId="0" fontId="7" fillId="0" borderId="18" xfId="0" applyFont="1" applyBorder="1" applyAlignment="1">
      <alignment horizontal="right" vertical="center"/>
    </xf>
    <xf numFmtId="0" fontId="7" fillId="0" borderId="17" xfId="0" applyFont="1" applyBorder="1" applyAlignment="1">
      <alignment horizontal="right" vertical="center"/>
    </xf>
    <xf numFmtId="0" fontId="7" fillId="0" borderId="6" xfId="0" applyFont="1" applyBorder="1" applyAlignment="1">
      <alignment horizontal="right" vertical="center"/>
    </xf>
    <xf numFmtId="0" fontId="7" fillId="0" borderId="18" xfId="0" applyFont="1" applyBorder="1" applyAlignment="1">
      <alignment vertical="center"/>
    </xf>
    <xf numFmtId="0" fontId="7" fillId="0" borderId="17"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right" vertical="center"/>
    </xf>
    <xf numFmtId="0" fontId="7" fillId="0" borderId="8" xfId="0" applyFont="1" applyBorder="1" applyAlignment="1">
      <alignment horizontal="right" vertical="center"/>
    </xf>
    <xf numFmtId="0" fontId="7" fillId="0" borderId="10" xfId="0" applyFont="1" applyBorder="1" applyAlignment="1">
      <alignment horizontal="right" vertical="center"/>
    </xf>
    <xf numFmtId="0" fontId="7" fillId="0" borderId="19" xfId="0" applyFont="1" applyBorder="1" applyAlignment="1">
      <alignment vertical="center"/>
    </xf>
    <xf numFmtId="0" fontId="7" fillId="0" borderId="16"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horizontal="right" vertical="center" indent="1"/>
    </xf>
    <xf numFmtId="0" fontId="7" fillId="0" borderId="17" xfId="0" applyFont="1" applyBorder="1" applyAlignment="1">
      <alignment horizontal="right" vertical="center" indent="1"/>
    </xf>
    <xf numFmtId="0" fontId="7" fillId="0" borderId="23" xfId="0" applyFont="1" applyBorder="1" applyAlignment="1">
      <alignment horizontal="right" vertical="center" indent="1"/>
    </xf>
    <xf numFmtId="0" fontId="7" fillId="0" borderId="21" xfId="0" applyFont="1" applyBorder="1" applyAlignment="1">
      <alignment horizontal="right" vertical="center"/>
    </xf>
    <xf numFmtId="0" fontId="7" fillId="0" borderId="15" xfId="0" applyFont="1" applyBorder="1" applyAlignment="1">
      <alignment horizontal="righ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0"/>
  <sheetViews>
    <sheetView workbookViewId="0">
      <selection activeCell="H153" sqref="H153"/>
    </sheetView>
  </sheetViews>
  <sheetFormatPr baseColWidth="10" defaultRowHeight="15" x14ac:dyDescent="0.25"/>
  <cols>
    <col min="1" max="1" width="6" style="29" customWidth="1"/>
    <col min="2" max="2" width="46.28515625" style="30" customWidth="1"/>
    <col min="3" max="3" width="8.85546875" style="29" customWidth="1"/>
    <col min="4" max="4" width="11" style="31" customWidth="1"/>
    <col min="5" max="5" width="14.85546875" style="32" customWidth="1"/>
    <col min="6" max="6" width="14.140625" style="32" customWidth="1"/>
    <col min="7" max="16384" width="11.42578125" style="29"/>
  </cols>
  <sheetData>
    <row r="2" spans="1:6" x14ac:dyDescent="0.25">
      <c r="A2" s="75" t="s">
        <v>0</v>
      </c>
      <c r="B2" s="75"/>
      <c r="C2" s="75"/>
      <c r="D2" s="75"/>
      <c r="E2" s="75"/>
      <c r="F2" s="75"/>
    </row>
    <row r="3" spans="1:6" x14ac:dyDescent="0.25">
      <c r="A3" s="75" t="s">
        <v>1</v>
      </c>
      <c r="B3" s="75"/>
      <c r="C3" s="75"/>
      <c r="D3" s="75"/>
      <c r="E3" s="75"/>
      <c r="F3" s="75"/>
    </row>
    <row r="5" spans="1:6" ht="29.45" customHeight="1" x14ac:dyDescent="0.25">
      <c r="A5" s="76" t="s">
        <v>2</v>
      </c>
      <c r="B5" s="76"/>
      <c r="C5" s="76"/>
      <c r="D5" s="76"/>
      <c r="E5" s="76"/>
      <c r="F5" s="76"/>
    </row>
    <row r="7" spans="1:6" x14ac:dyDescent="0.25">
      <c r="A7" s="77" t="s">
        <v>3</v>
      </c>
      <c r="B7" s="77"/>
      <c r="C7" s="77"/>
      <c r="D7" s="77"/>
      <c r="E7" s="77"/>
      <c r="F7" s="77"/>
    </row>
    <row r="9" spans="1:6" x14ac:dyDescent="0.25">
      <c r="A9" s="33"/>
    </row>
    <row r="10" spans="1:6" x14ac:dyDescent="0.25">
      <c r="A10" s="78" t="s">
        <v>4</v>
      </c>
      <c r="B10" s="78"/>
      <c r="C10" s="78"/>
      <c r="D10" s="78"/>
      <c r="E10" s="78"/>
      <c r="F10" s="78"/>
    </row>
    <row r="11" spans="1:6" x14ac:dyDescent="0.25">
      <c r="A11" s="79" t="s">
        <v>203</v>
      </c>
      <c r="B11" s="79"/>
      <c r="C11" s="79"/>
      <c r="D11" s="79"/>
      <c r="E11" s="79"/>
      <c r="F11" s="79"/>
    </row>
    <row r="12" spans="1:6" x14ac:dyDescent="0.25">
      <c r="A12" s="45" t="s">
        <v>204</v>
      </c>
      <c r="B12" s="46"/>
      <c r="C12" s="47"/>
      <c r="D12" s="48"/>
      <c r="E12" s="49"/>
      <c r="F12" s="49"/>
    </row>
    <row r="13" spans="1:6" x14ac:dyDescent="0.25">
      <c r="A13" s="41" t="s">
        <v>205</v>
      </c>
      <c r="B13" s="42"/>
      <c r="C13" s="41"/>
      <c r="D13" s="43"/>
      <c r="E13" s="44"/>
      <c r="F13" s="44"/>
    </row>
    <row r="14" spans="1:6" x14ac:dyDescent="0.25">
      <c r="A14" s="41"/>
      <c r="B14" s="42"/>
      <c r="C14" s="41"/>
      <c r="D14" s="43"/>
      <c r="E14" s="44"/>
      <c r="F14" s="44"/>
    </row>
    <row r="15" spans="1:6" x14ac:dyDescent="0.25">
      <c r="A15" s="78" t="s">
        <v>214</v>
      </c>
      <c r="B15" s="78"/>
      <c r="C15" s="78"/>
      <c r="D15" s="78"/>
      <c r="E15" s="78"/>
      <c r="F15" s="78"/>
    </row>
    <row r="16" spans="1:6" x14ac:dyDescent="0.25">
      <c r="A16" s="41"/>
      <c r="B16" s="42"/>
      <c r="C16" s="41"/>
      <c r="D16" s="43"/>
      <c r="E16" s="44"/>
      <c r="F16" s="44"/>
    </row>
    <row r="17" spans="1:6" x14ac:dyDescent="0.25">
      <c r="A17" s="80" t="s">
        <v>5</v>
      </c>
      <c r="B17" s="80"/>
      <c r="C17" s="80"/>
      <c r="D17" s="80"/>
      <c r="E17" s="80"/>
      <c r="F17" s="80"/>
    </row>
    <row r="18" spans="1:6" x14ac:dyDescent="0.25">
      <c r="A18" s="41"/>
      <c r="B18" s="42"/>
      <c r="C18" s="41"/>
      <c r="D18" s="43"/>
      <c r="E18" s="44"/>
      <c r="F18" s="44"/>
    </row>
    <row r="19" spans="1:6" ht="74.25" customHeight="1" x14ac:dyDescent="0.25">
      <c r="A19" s="81" t="s">
        <v>206</v>
      </c>
      <c r="B19" s="81"/>
      <c r="C19" s="81"/>
      <c r="D19" s="81"/>
      <c r="E19" s="81"/>
      <c r="F19" s="81"/>
    </row>
    <row r="20" spans="1:6" x14ac:dyDescent="0.25">
      <c r="A20" s="34"/>
      <c r="B20" s="35"/>
      <c r="C20" s="31"/>
    </row>
    <row r="22" spans="1:6" x14ac:dyDescent="0.25">
      <c r="A22" s="50" t="s">
        <v>6</v>
      </c>
      <c r="B22" s="51" t="s">
        <v>207</v>
      </c>
      <c r="C22" s="50" t="s">
        <v>8</v>
      </c>
      <c r="D22" s="52" t="s">
        <v>9</v>
      </c>
      <c r="E22" s="52" t="s">
        <v>10</v>
      </c>
      <c r="F22" s="52" t="s">
        <v>11</v>
      </c>
    </row>
    <row r="23" spans="1:6" x14ac:dyDescent="0.25">
      <c r="A23" s="53">
        <v>1</v>
      </c>
      <c r="B23" s="70" t="s">
        <v>12</v>
      </c>
      <c r="C23" s="70"/>
      <c r="D23" s="70"/>
      <c r="E23" s="70"/>
      <c r="F23" s="54"/>
    </row>
    <row r="24" spans="1:6" ht="22.5" x14ac:dyDescent="0.25">
      <c r="A24" s="55">
        <v>1.1000000000000001</v>
      </c>
      <c r="B24" s="56" t="s">
        <v>13</v>
      </c>
      <c r="C24" s="57" t="s">
        <v>14</v>
      </c>
      <c r="D24" s="54">
        <v>12</v>
      </c>
      <c r="E24" s="37"/>
      <c r="F24" s="58">
        <f>+ROUND(D24*E24,2)</f>
        <v>0</v>
      </c>
    </row>
    <row r="25" spans="1:6" x14ac:dyDescent="0.25">
      <c r="A25" s="69" t="s">
        <v>15</v>
      </c>
      <c r="B25" s="69"/>
      <c r="C25" s="69"/>
      <c r="D25" s="69"/>
      <c r="E25" s="69"/>
      <c r="F25" s="59">
        <f>ROUND(SUM(F24),2)</f>
        <v>0</v>
      </c>
    </row>
    <row r="26" spans="1:6" x14ac:dyDescent="0.25">
      <c r="A26" s="53">
        <v>2</v>
      </c>
      <c r="B26" s="70" t="s">
        <v>16</v>
      </c>
      <c r="C26" s="70"/>
      <c r="D26" s="70"/>
      <c r="E26" s="70"/>
      <c r="F26" s="54"/>
    </row>
    <row r="27" spans="1:6" x14ac:dyDescent="0.25">
      <c r="A27" s="55">
        <v>2.1</v>
      </c>
      <c r="B27" s="56" t="s">
        <v>17</v>
      </c>
      <c r="C27" s="57" t="s">
        <v>18</v>
      </c>
      <c r="D27" s="54">
        <v>120</v>
      </c>
      <c r="E27" s="36"/>
      <c r="F27" s="58">
        <f t="shared" ref="F27:F31" si="0">+ROUND(D27*E27,2)</f>
        <v>0</v>
      </c>
    </row>
    <row r="28" spans="1:6" x14ac:dyDescent="0.25">
      <c r="A28" s="55">
        <v>2.2000000000000002</v>
      </c>
      <c r="B28" s="56" t="s">
        <v>19</v>
      </c>
      <c r="C28" s="57" t="s">
        <v>18</v>
      </c>
      <c r="D28" s="54">
        <v>205</v>
      </c>
      <c r="E28" s="36"/>
      <c r="F28" s="58">
        <f t="shared" si="0"/>
        <v>0</v>
      </c>
    </row>
    <row r="29" spans="1:6" x14ac:dyDescent="0.25">
      <c r="A29" s="55">
        <v>2.2999999999999998</v>
      </c>
      <c r="B29" s="56" t="s">
        <v>20</v>
      </c>
      <c r="C29" s="57" t="s">
        <v>18</v>
      </c>
      <c r="D29" s="54">
        <v>28.5</v>
      </c>
      <c r="E29" s="36"/>
      <c r="F29" s="58">
        <f t="shared" si="0"/>
        <v>0</v>
      </c>
    </row>
    <row r="30" spans="1:6" x14ac:dyDescent="0.25">
      <c r="A30" s="55">
        <v>2.4</v>
      </c>
      <c r="B30" s="56" t="s">
        <v>21</v>
      </c>
      <c r="C30" s="57" t="s">
        <v>22</v>
      </c>
      <c r="D30" s="54">
        <v>167</v>
      </c>
      <c r="E30" s="36"/>
      <c r="F30" s="58">
        <f t="shared" si="0"/>
        <v>0</v>
      </c>
    </row>
    <row r="31" spans="1:6" x14ac:dyDescent="0.25">
      <c r="A31" s="55">
        <v>2.5</v>
      </c>
      <c r="B31" s="56" t="s">
        <v>23</v>
      </c>
      <c r="C31" s="57" t="s">
        <v>24</v>
      </c>
      <c r="D31" s="54">
        <v>40</v>
      </c>
      <c r="E31" s="36"/>
      <c r="F31" s="58">
        <f t="shared" si="0"/>
        <v>0</v>
      </c>
    </row>
    <row r="32" spans="1:6" x14ac:dyDescent="0.25">
      <c r="A32" s="69" t="s">
        <v>15</v>
      </c>
      <c r="B32" s="69"/>
      <c r="C32" s="69"/>
      <c r="D32" s="69"/>
      <c r="E32" s="69"/>
      <c r="F32" s="60">
        <f>ROUND(SUM(F27:F31),2)</f>
        <v>0</v>
      </c>
    </row>
    <row r="33" spans="1:6" x14ac:dyDescent="0.25">
      <c r="A33" s="53">
        <v>3</v>
      </c>
      <c r="B33" s="70" t="s">
        <v>25</v>
      </c>
      <c r="C33" s="70"/>
      <c r="D33" s="70"/>
      <c r="E33" s="70"/>
      <c r="F33" s="54"/>
    </row>
    <row r="34" spans="1:6" ht="22.5" x14ac:dyDescent="0.25">
      <c r="A34" s="55">
        <v>3.1</v>
      </c>
      <c r="B34" s="56" t="s">
        <v>26</v>
      </c>
      <c r="C34" s="57" t="s">
        <v>14</v>
      </c>
      <c r="D34" s="54">
        <v>258</v>
      </c>
      <c r="E34" s="36"/>
      <c r="F34" s="58">
        <f t="shared" ref="F34:F41" si="1">+ROUND(D34*E34,2)</f>
        <v>0</v>
      </c>
    </row>
    <row r="35" spans="1:6" x14ac:dyDescent="0.25">
      <c r="A35" s="55">
        <v>3.2</v>
      </c>
      <c r="B35" s="56" t="s">
        <v>27</v>
      </c>
      <c r="C35" s="57" t="s">
        <v>14</v>
      </c>
      <c r="D35" s="54">
        <v>27.8</v>
      </c>
      <c r="E35" s="36"/>
      <c r="F35" s="58">
        <f t="shared" si="1"/>
        <v>0</v>
      </c>
    </row>
    <row r="36" spans="1:6" ht="22.5" x14ac:dyDescent="0.25">
      <c r="A36" s="55">
        <v>3.3</v>
      </c>
      <c r="B36" s="56" t="s">
        <v>28</v>
      </c>
      <c r="C36" s="57" t="s">
        <v>14</v>
      </c>
      <c r="D36" s="54">
        <v>35.700000000000003</v>
      </c>
      <c r="E36" s="36"/>
      <c r="F36" s="58">
        <f t="shared" si="1"/>
        <v>0</v>
      </c>
    </row>
    <row r="37" spans="1:6" ht="22.5" x14ac:dyDescent="0.25">
      <c r="A37" s="55">
        <v>3.4</v>
      </c>
      <c r="B37" s="56" t="s">
        <v>29</v>
      </c>
      <c r="C37" s="57" t="s">
        <v>24</v>
      </c>
      <c r="D37" s="54">
        <v>4</v>
      </c>
      <c r="E37" s="36"/>
      <c r="F37" s="58">
        <f t="shared" si="1"/>
        <v>0</v>
      </c>
    </row>
    <row r="38" spans="1:6" ht="22.5" x14ac:dyDescent="0.25">
      <c r="A38" s="55">
        <v>3.5</v>
      </c>
      <c r="B38" s="56" t="s">
        <v>30</v>
      </c>
      <c r="C38" s="57" t="s">
        <v>14</v>
      </c>
      <c r="D38" s="54">
        <v>8.5</v>
      </c>
      <c r="E38" s="36"/>
      <c r="F38" s="58">
        <f t="shared" si="1"/>
        <v>0</v>
      </c>
    </row>
    <row r="39" spans="1:6" x14ac:dyDescent="0.25">
      <c r="A39" s="55">
        <v>3.6</v>
      </c>
      <c r="B39" s="56" t="s">
        <v>31</v>
      </c>
      <c r="C39" s="57" t="s">
        <v>14</v>
      </c>
      <c r="D39" s="54">
        <v>17</v>
      </c>
      <c r="E39" s="36"/>
      <c r="F39" s="58">
        <f t="shared" si="1"/>
        <v>0</v>
      </c>
    </row>
    <row r="40" spans="1:6" ht="22.5" x14ac:dyDescent="0.25">
      <c r="A40" s="55">
        <v>3.7</v>
      </c>
      <c r="B40" s="56" t="s">
        <v>32</v>
      </c>
      <c r="C40" s="57" t="s">
        <v>14</v>
      </c>
      <c r="D40" s="54">
        <v>7.5</v>
      </c>
      <c r="E40" s="36"/>
      <c r="F40" s="58">
        <f t="shared" si="1"/>
        <v>0</v>
      </c>
    </row>
    <row r="41" spans="1:6" ht="22.5" x14ac:dyDescent="0.25">
      <c r="A41" s="55">
        <v>3.8</v>
      </c>
      <c r="B41" s="56" t="s">
        <v>33</v>
      </c>
      <c r="C41" s="57" t="s">
        <v>14</v>
      </c>
      <c r="D41" s="54">
        <v>7.5</v>
      </c>
      <c r="E41" s="36"/>
      <c r="F41" s="58">
        <f t="shared" si="1"/>
        <v>0</v>
      </c>
    </row>
    <row r="42" spans="1:6" x14ac:dyDescent="0.25">
      <c r="A42" s="69" t="s">
        <v>15</v>
      </c>
      <c r="B42" s="69"/>
      <c r="C42" s="69"/>
      <c r="D42" s="69"/>
      <c r="E42" s="69"/>
      <c r="F42" s="59">
        <f>ROUND(SUM(F34:F41),2)</f>
        <v>0</v>
      </c>
    </row>
    <row r="43" spans="1:6" x14ac:dyDescent="0.25">
      <c r="A43" s="53">
        <v>4</v>
      </c>
      <c r="B43" s="70" t="s">
        <v>34</v>
      </c>
      <c r="C43" s="70"/>
      <c r="D43" s="70"/>
      <c r="E43" s="70"/>
      <c r="F43" s="54"/>
    </row>
    <row r="44" spans="1:6" x14ac:dyDescent="0.25">
      <c r="A44" s="53">
        <v>4.0999999999999996</v>
      </c>
      <c r="B44" s="61" t="s">
        <v>35</v>
      </c>
      <c r="C44" s="57"/>
      <c r="D44" s="62"/>
      <c r="E44" s="62"/>
      <c r="F44" s="54"/>
    </row>
    <row r="45" spans="1:6" x14ac:dyDescent="0.25">
      <c r="A45" s="55" t="s">
        <v>36</v>
      </c>
      <c r="B45" s="56" t="s">
        <v>37</v>
      </c>
      <c r="C45" s="57" t="s">
        <v>18</v>
      </c>
      <c r="D45" s="54">
        <v>30</v>
      </c>
      <c r="E45" s="36"/>
      <c r="F45" s="58">
        <f t="shared" ref="F45:F49" si="2">+ROUND(D45*E45,2)</f>
        <v>0</v>
      </c>
    </row>
    <row r="46" spans="1:6" ht="22.5" x14ac:dyDescent="0.25">
      <c r="A46" s="55" t="s">
        <v>38</v>
      </c>
      <c r="B46" s="56" t="s">
        <v>39</v>
      </c>
      <c r="C46" s="57" t="s">
        <v>18</v>
      </c>
      <c r="D46" s="54">
        <v>56</v>
      </c>
      <c r="E46" s="36"/>
      <c r="F46" s="58">
        <f t="shared" si="2"/>
        <v>0</v>
      </c>
    </row>
    <row r="47" spans="1:6" x14ac:dyDescent="0.25">
      <c r="A47" s="55" t="s">
        <v>40</v>
      </c>
      <c r="B47" s="56" t="s">
        <v>41</v>
      </c>
      <c r="C47" s="57" t="s">
        <v>14</v>
      </c>
      <c r="D47" s="54">
        <v>19.600000000000001</v>
      </c>
      <c r="E47" s="36"/>
      <c r="F47" s="58">
        <f t="shared" si="2"/>
        <v>0</v>
      </c>
    </row>
    <row r="48" spans="1:6" ht="22.5" x14ac:dyDescent="0.25">
      <c r="A48" s="55" t="s">
        <v>42</v>
      </c>
      <c r="B48" s="56" t="s">
        <v>43</v>
      </c>
      <c r="C48" s="57" t="s">
        <v>18</v>
      </c>
      <c r="D48" s="54">
        <v>243</v>
      </c>
      <c r="E48" s="36"/>
      <c r="F48" s="58">
        <f t="shared" si="2"/>
        <v>0</v>
      </c>
    </row>
    <row r="49" spans="1:6" x14ac:dyDescent="0.25">
      <c r="A49" s="55" t="s">
        <v>44</v>
      </c>
      <c r="B49" s="56" t="s">
        <v>45</v>
      </c>
      <c r="C49" s="57" t="s">
        <v>18</v>
      </c>
      <c r="D49" s="54">
        <v>28.5</v>
      </c>
      <c r="E49" s="36"/>
      <c r="F49" s="58">
        <f t="shared" si="2"/>
        <v>0</v>
      </c>
    </row>
    <row r="50" spans="1:6" x14ac:dyDescent="0.25">
      <c r="A50" s="69" t="s">
        <v>15</v>
      </c>
      <c r="B50" s="69"/>
      <c r="C50" s="69"/>
      <c r="D50" s="69"/>
      <c r="E50" s="69"/>
      <c r="F50" s="59">
        <f>ROUND(SUM(F45:F49),2)</f>
        <v>0</v>
      </c>
    </row>
    <row r="51" spans="1:6" x14ac:dyDescent="0.25">
      <c r="A51" s="53">
        <v>4.2</v>
      </c>
      <c r="B51" s="61" t="s">
        <v>46</v>
      </c>
      <c r="C51" s="57"/>
      <c r="D51" s="62"/>
      <c r="E51" s="62"/>
      <c r="F51" s="54"/>
    </row>
    <row r="52" spans="1:6" ht="22.5" x14ac:dyDescent="0.25">
      <c r="A52" s="55" t="s">
        <v>47</v>
      </c>
      <c r="B52" s="56" t="s">
        <v>48</v>
      </c>
      <c r="C52" s="57" t="s">
        <v>14</v>
      </c>
      <c r="D52" s="54">
        <v>4</v>
      </c>
      <c r="E52" s="36"/>
      <c r="F52" s="58">
        <f t="shared" ref="F52:F53" si="3">+ROUND(D52*E52,2)</f>
        <v>0</v>
      </c>
    </row>
    <row r="53" spans="1:6" ht="22.5" x14ac:dyDescent="0.25">
      <c r="A53" s="55" t="s">
        <v>49</v>
      </c>
      <c r="B53" s="56" t="s">
        <v>50</v>
      </c>
      <c r="C53" s="57" t="s">
        <v>14</v>
      </c>
      <c r="D53" s="54">
        <v>4.5</v>
      </c>
      <c r="E53" s="36"/>
      <c r="F53" s="58">
        <f t="shared" si="3"/>
        <v>0</v>
      </c>
    </row>
    <row r="54" spans="1:6" x14ac:dyDescent="0.25">
      <c r="A54" s="69" t="s">
        <v>15</v>
      </c>
      <c r="B54" s="69"/>
      <c r="C54" s="69"/>
      <c r="D54" s="69"/>
      <c r="E54" s="69"/>
      <c r="F54" s="59">
        <f>ROUND(SUM(F52:F53),)</f>
        <v>0</v>
      </c>
    </row>
    <row r="55" spans="1:6" x14ac:dyDescent="0.25">
      <c r="A55" s="53">
        <v>5</v>
      </c>
      <c r="B55" s="70" t="s">
        <v>51</v>
      </c>
      <c r="C55" s="70"/>
      <c r="D55" s="70"/>
      <c r="E55" s="70"/>
      <c r="F55" s="58"/>
    </row>
    <row r="56" spans="1:6" ht="22.5" x14ac:dyDescent="0.25">
      <c r="A56" s="55">
        <v>5.0999999999999996</v>
      </c>
      <c r="B56" s="56" t="s">
        <v>52</v>
      </c>
      <c r="C56" s="57" t="s">
        <v>24</v>
      </c>
      <c r="D56" s="54">
        <v>7</v>
      </c>
      <c r="E56" s="36"/>
      <c r="F56" s="58">
        <f t="shared" ref="F56:F67" si="4">+ROUND(D56*E56,2)</f>
        <v>0</v>
      </c>
    </row>
    <row r="57" spans="1:6" ht="22.5" x14ac:dyDescent="0.25">
      <c r="A57" s="55">
        <v>5.2</v>
      </c>
      <c r="B57" s="56" t="s">
        <v>53</v>
      </c>
      <c r="C57" s="57" t="s">
        <v>24</v>
      </c>
      <c r="D57" s="54">
        <v>1</v>
      </c>
      <c r="E57" s="36"/>
      <c r="F57" s="58">
        <f t="shared" si="4"/>
        <v>0</v>
      </c>
    </row>
    <row r="58" spans="1:6" x14ac:dyDescent="0.25">
      <c r="A58" s="55">
        <v>5.3</v>
      </c>
      <c r="B58" s="56" t="s">
        <v>54</v>
      </c>
      <c r="C58" s="57" t="s">
        <v>24</v>
      </c>
      <c r="D58" s="54">
        <v>1</v>
      </c>
      <c r="E58" s="36"/>
      <c r="F58" s="58">
        <f t="shared" si="4"/>
        <v>0</v>
      </c>
    </row>
    <row r="59" spans="1:6" ht="22.5" x14ac:dyDescent="0.25">
      <c r="A59" s="55">
        <v>5.4</v>
      </c>
      <c r="B59" s="56" t="s">
        <v>55</v>
      </c>
      <c r="C59" s="57" t="s">
        <v>18</v>
      </c>
      <c r="D59" s="54">
        <v>4.5999999999999996</v>
      </c>
      <c r="E59" s="36"/>
      <c r="F59" s="58">
        <f t="shared" si="4"/>
        <v>0</v>
      </c>
    </row>
    <row r="60" spans="1:6" x14ac:dyDescent="0.25">
      <c r="A60" s="55">
        <v>5.5</v>
      </c>
      <c r="B60" s="56" t="s">
        <v>56</v>
      </c>
      <c r="C60" s="57" t="s">
        <v>24</v>
      </c>
      <c r="D60" s="54">
        <v>1</v>
      </c>
      <c r="E60" s="36"/>
      <c r="F60" s="58">
        <f t="shared" si="4"/>
        <v>0</v>
      </c>
    </row>
    <row r="61" spans="1:6" ht="22.5" x14ac:dyDescent="0.25">
      <c r="A61" s="55">
        <v>5.6</v>
      </c>
      <c r="B61" s="56" t="s">
        <v>57</v>
      </c>
      <c r="C61" s="57" t="s">
        <v>14</v>
      </c>
      <c r="D61" s="54">
        <v>3</v>
      </c>
      <c r="E61" s="36"/>
      <c r="F61" s="58">
        <f t="shared" si="4"/>
        <v>0</v>
      </c>
    </row>
    <row r="62" spans="1:6" x14ac:dyDescent="0.25">
      <c r="A62" s="55">
        <v>5.7</v>
      </c>
      <c r="B62" s="56" t="s">
        <v>58</v>
      </c>
      <c r="C62" s="57" t="s">
        <v>24</v>
      </c>
      <c r="D62" s="54">
        <v>1</v>
      </c>
      <c r="E62" s="36"/>
      <c r="F62" s="58">
        <f t="shared" si="4"/>
        <v>0</v>
      </c>
    </row>
    <row r="63" spans="1:6" ht="22.5" x14ac:dyDescent="0.25">
      <c r="A63" s="55">
        <v>5.8</v>
      </c>
      <c r="B63" s="56" t="s">
        <v>59</v>
      </c>
      <c r="C63" s="57" t="s">
        <v>18</v>
      </c>
      <c r="D63" s="54">
        <v>3.7</v>
      </c>
      <c r="E63" s="36"/>
      <c r="F63" s="58">
        <f t="shared" si="4"/>
        <v>0</v>
      </c>
    </row>
    <row r="64" spans="1:6" ht="22.5" x14ac:dyDescent="0.25">
      <c r="A64" s="55">
        <v>5.9</v>
      </c>
      <c r="B64" s="56" t="s">
        <v>60</v>
      </c>
      <c r="C64" s="57" t="s">
        <v>14</v>
      </c>
      <c r="D64" s="54">
        <v>4.5</v>
      </c>
      <c r="E64" s="36"/>
      <c r="F64" s="58">
        <f t="shared" si="4"/>
        <v>0</v>
      </c>
    </row>
    <row r="65" spans="1:6" ht="22.5" x14ac:dyDescent="0.25">
      <c r="A65" s="55" t="s">
        <v>61</v>
      </c>
      <c r="B65" s="56" t="s">
        <v>62</v>
      </c>
      <c r="C65" s="57" t="s">
        <v>24</v>
      </c>
      <c r="D65" s="54">
        <v>1</v>
      </c>
      <c r="E65" s="36"/>
      <c r="F65" s="58">
        <f t="shared" si="4"/>
        <v>0</v>
      </c>
    </row>
    <row r="66" spans="1:6" ht="33.75" x14ac:dyDescent="0.25">
      <c r="A66" s="55" t="s">
        <v>63</v>
      </c>
      <c r="B66" s="56" t="s">
        <v>64</v>
      </c>
      <c r="C66" s="57" t="s">
        <v>24</v>
      </c>
      <c r="D66" s="54">
        <v>1</v>
      </c>
      <c r="E66" s="36"/>
      <c r="F66" s="58">
        <f t="shared" si="4"/>
        <v>0</v>
      </c>
    </row>
    <row r="67" spans="1:6" ht="33.75" x14ac:dyDescent="0.25">
      <c r="A67" s="55" t="s">
        <v>65</v>
      </c>
      <c r="B67" s="56" t="s">
        <v>172</v>
      </c>
      <c r="C67" s="57" t="s">
        <v>24</v>
      </c>
      <c r="D67" s="54">
        <v>2</v>
      </c>
      <c r="E67" s="36"/>
      <c r="F67" s="58">
        <f t="shared" si="4"/>
        <v>0</v>
      </c>
    </row>
    <row r="68" spans="1:6" x14ac:dyDescent="0.25">
      <c r="A68" s="69" t="s">
        <v>15</v>
      </c>
      <c r="B68" s="69"/>
      <c r="C68" s="69"/>
      <c r="D68" s="69"/>
      <c r="E68" s="69"/>
      <c r="F68" s="59">
        <f>ROUND(SUM(F56:F67),2)</f>
        <v>0</v>
      </c>
    </row>
    <row r="69" spans="1:6" x14ac:dyDescent="0.25">
      <c r="A69" s="53">
        <v>6</v>
      </c>
      <c r="B69" s="61" t="s">
        <v>66</v>
      </c>
      <c r="C69" s="57"/>
      <c r="D69" s="62"/>
      <c r="E69" s="62"/>
      <c r="F69" s="54"/>
    </row>
    <row r="70" spans="1:6" ht="22.5" x14ac:dyDescent="0.25">
      <c r="A70" s="55">
        <v>6.1</v>
      </c>
      <c r="B70" s="56" t="s">
        <v>67</v>
      </c>
      <c r="C70" s="57" t="s">
        <v>18</v>
      </c>
      <c r="D70" s="54">
        <v>495</v>
      </c>
      <c r="E70" s="36"/>
      <c r="F70" s="58">
        <f t="shared" ref="F70:F74" si="5">+ROUND(D70*E70,2)</f>
        <v>0</v>
      </c>
    </row>
    <row r="71" spans="1:6" ht="22.5" x14ac:dyDescent="0.25">
      <c r="A71" s="55">
        <v>6.2</v>
      </c>
      <c r="B71" s="56" t="s">
        <v>68</v>
      </c>
      <c r="C71" s="57" t="s">
        <v>14</v>
      </c>
      <c r="D71" s="54">
        <v>435</v>
      </c>
      <c r="E71" s="36"/>
      <c r="F71" s="58">
        <f t="shared" si="5"/>
        <v>0</v>
      </c>
    </row>
    <row r="72" spans="1:6" ht="22.5" x14ac:dyDescent="0.25">
      <c r="A72" s="55">
        <v>6.3</v>
      </c>
      <c r="B72" s="56" t="s">
        <v>69</v>
      </c>
      <c r="C72" s="57" t="s">
        <v>14</v>
      </c>
      <c r="D72" s="54">
        <v>450</v>
      </c>
      <c r="E72" s="36"/>
      <c r="F72" s="58">
        <f t="shared" si="5"/>
        <v>0</v>
      </c>
    </row>
    <row r="73" spans="1:6" x14ac:dyDescent="0.25">
      <c r="A73" s="55">
        <v>6.4</v>
      </c>
      <c r="B73" s="56" t="s">
        <v>70</v>
      </c>
      <c r="C73" s="57" t="s">
        <v>18</v>
      </c>
      <c r="D73" s="54">
        <v>47</v>
      </c>
      <c r="E73" s="36"/>
      <c r="F73" s="58">
        <f t="shared" si="5"/>
        <v>0</v>
      </c>
    </row>
    <row r="74" spans="1:6" x14ac:dyDescent="0.25">
      <c r="A74" s="55">
        <v>6.5</v>
      </c>
      <c r="B74" s="56" t="s">
        <v>71</v>
      </c>
      <c r="C74" s="57" t="s">
        <v>18</v>
      </c>
      <c r="D74" s="54">
        <v>125</v>
      </c>
      <c r="E74" s="36"/>
      <c r="F74" s="58">
        <f t="shared" si="5"/>
        <v>0</v>
      </c>
    </row>
    <row r="75" spans="1:6" x14ac:dyDescent="0.25">
      <c r="A75" s="69" t="s">
        <v>15</v>
      </c>
      <c r="B75" s="69"/>
      <c r="C75" s="69"/>
      <c r="D75" s="69"/>
      <c r="E75" s="69"/>
      <c r="F75" s="59">
        <f>ROUND(SUM(F70:F74),2)</f>
        <v>0</v>
      </c>
    </row>
    <row r="76" spans="1:6" x14ac:dyDescent="0.25">
      <c r="A76" s="53">
        <v>7</v>
      </c>
      <c r="B76" s="70" t="s">
        <v>215</v>
      </c>
      <c r="C76" s="70"/>
      <c r="D76" s="70"/>
      <c r="E76" s="70"/>
      <c r="F76" s="54"/>
    </row>
    <row r="77" spans="1:6" ht="22.5" x14ac:dyDescent="0.25">
      <c r="A77" s="55">
        <v>7.1</v>
      </c>
      <c r="B77" s="56" t="s">
        <v>72</v>
      </c>
      <c r="C77" s="57" t="s">
        <v>24</v>
      </c>
      <c r="D77" s="54">
        <v>132</v>
      </c>
      <c r="E77" s="37"/>
      <c r="F77" s="58">
        <f t="shared" ref="F77" si="6">+ROUND(D77*E77,2)</f>
        <v>0</v>
      </c>
    </row>
    <row r="78" spans="1:6" x14ac:dyDescent="0.25">
      <c r="A78" s="69" t="s">
        <v>15</v>
      </c>
      <c r="B78" s="69"/>
      <c r="C78" s="69"/>
      <c r="D78" s="69"/>
      <c r="E78" s="69"/>
      <c r="F78" s="60">
        <f>ROUND(SUM(F77),2)</f>
        <v>0</v>
      </c>
    </row>
    <row r="79" spans="1:6" x14ac:dyDescent="0.25">
      <c r="A79" s="53">
        <v>8</v>
      </c>
      <c r="B79" s="70" t="s">
        <v>73</v>
      </c>
      <c r="C79" s="70"/>
      <c r="D79" s="70"/>
      <c r="E79" s="70"/>
      <c r="F79" s="54"/>
    </row>
    <row r="80" spans="1:6" x14ac:dyDescent="0.25">
      <c r="A80" s="53">
        <v>8.1</v>
      </c>
      <c r="B80" s="70" t="s">
        <v>74</v>
      </c>
      <c r="C80" s="70"/>
      <c r="D80" s="70"/>
      <c r="E80" s="70"/>
      <c r="F80" s="54"/>
    </row>
    <row r="81" spans="1:6" ht="22.5" x14ac:dyDescent="0.25">
      <c r="A81" s="55" t="s">
        <v>75</v>
      </c>
      <c r="B81" s="56" t="s">
        <v>76</v>
      </c>
      <c r="C81" s="57" t="s">
        <v>24</v>
      </c>
      <c r="D81" s="54">
        <v>1</v>
      </c>
      <c r="E81" s="36"/>
      <c r="F81" s="58">
        <f t="shared" ref="F81:F85" si="7">+ROUND(D81*E81,2)</f>
        <v>0</v>
      </c>
    </row>
    <row r="82" spans="1:6" x14ac:dyDescent="0.25">
      <c r="A82" s="55" t="s">
        <v>77</v>
      </c>
      <c r="B82" s="56" t="s">
        <v>78</v>
      </c>
      <c r="C82" s="57" t="s">
        <v>24</v>
      </c>
      <c r="D82" s="54">
        <v>1</v>
      </c>
      <c r="E82" s="36"/>
      <c r="F82" s="58">
        <f t="shared" si="7"/>
        <v>0</v>
      </c>
    </row>
    <row r="83" spans="1:6" x14ac:dyDescent="0.25">
      <c r="A83" s="55" t="s">
        <v>79</v>
      </c>
      <c r="B83" s="56" t="s">
        <v>80</v>
      </c>
      <c r="C83" s="57" t="s">
        <v>24</v>
      </c>
      <c r="D83" s="54">
        <v>1</v>
      </c>
      <c r="E83" s="36"/>
      <c r="F83" s="58">
        <f t="shared" si="7"/>
        <v>0</v>
      </c>
    </row>
    <row r="84" spans="1:6" x14ac:dyDescent="0.25">
      <c r="A84" s="55" t="s">
        <v>81</v>
      </c>
      <c r="B84" s="56" t="s">
        <v>82</v>
      </c>
      <c r="C84" s="57" t="s">
        <v>24</v>
      </c>
      <c r="D84" s="54">
        <v>35</v>
      </c>
      <c r="E84" s="36"/>
      <c r="F84" s="58">
        <f t="shared" si="7"/>
        <v>0</v>
      </c>
    </row>
    <row r="85" spans="1:6" x14ac:dyDescent="0.25">
      <c r="A85" s="55" t="s">
        <v>83</v>
      </c>
      <c r="B85" s="56" t="s">
        <v>84</v>
      </c>
      <c r="C85" s="57" t="s">
        <v>24</v>
      </c>
      <c r="D85" s="54">
        <v>1</v>
      </c>
      <c r="E85" s="36"/>
      <c r="F85" s="58">
        <f t="shared" si="7"/>
        <v>0</v>
      </c>
    </row>
    <row r="86" spans="1:6" x14ac:dyDescent="0.25">
      <c r="A86" s="63"/>
      <c r="B86" s="63"/>
      <c r="C86" s="63"/>
      <c r="D86" s="64"/>
      <c r="E86" s="65"/>
      <c r="F86" s="59">
        <f>ROUND(SUM(F81:F85),2)</f>
        <v>0</v>
      </c>
    </row>
    <row r="87" spans="1:6" x14ac:dyDescent="0.25">
      <c r="A87" s="53">
        <v>8.1999999999999993</v>
      </c>
      <c r="B87" s="70" t="s">
        <v>85</v>
      </c>
      <c r="C87" s="70"/>
      <c r="D87" s="70"/>
      <c r="E87" s="70"/>
      <c r="F87" s="58"/>
    </row>
    <row r="88" spans="1:6" x14ac:dyDescent="0.25">
      <c r="A88" s="55" t="s">
        <v>86</v>
      </c>
      <c r="B88" s="56" t="s">
        <v>87</v>
      </c>
      <c r="C88" s="57" t="s">
        <v>88</v>
      </c>
      <c r="D88" s="54">
        <v>1</v>
      </c>
      <c r="E88" s="36"/>
      <c r="F88" s="58">
        <f t="shared" ref="F88:F92" si="8">+ROUND(D88*E88,2)</f>
        <v>0</v>
      </c>
    </row>
    <row r="89" spans="1:6" x14ac:dyDescent="0.25">
      <c r="A89" s="55" t="s">
        <v>89</v>
      </c>
      <c r="B89" s="56" t="s">
        <v>90</v>
      </c>
      <c r="C89" s="57" t="s">
        <v>88</v>
      </c>
      <c r="D89" s="54">
        <v>1</v>
      </c>
      <c r="E89" s="36"/>
      <c r="F89" s="58">
        <f t="shared" si="8"/>
        <v>0</v>
      </c>
    </row>
    <row r="90" spans="1:6" x14ac:dyDescent="0.25">
      <c r="A90" s="55" t="s">
        <v>91</v>
      </c>
      <c r="B90" s="56" t="s">
        <v>92</v>
      </c>
      <c r="C90" s="57" t="s">
        <v>88</v>
      </c>
      <c r="D90" s="54">
        <v>1</v>
      </c>
      <c r="E90" s="36"/>
      <c r="F90" s="58">
        <f t="shared" si="8"/>
        <v>0</v>
      </c>
    </row>
    <row r="91" spans="1:6" x14ac:dyDescent="0.25">
      <c r="A91" s="55" t="s">
        <v>93</v>
      </c>
      <c r="B91" s="56" t="s">
        <v>94</v>
      </c>
      <c r="C91" s="57" t="s">
        <v>14</v>
      </c>
      <c r="D91" s="54">
        <v>38</v>
      </c>
      <c r="E91" s="36"/>
      <c r="F91" s="58">
        <f t="shared" si="8"/>
        <v>0</v>
      </c>
    </row>
    <row r="92" spans="1:6" x14ac:dyDescent="0.25">
      <c r="A92" s="55" t="s">
        <v>95</v>
      </c>
      <c r="B92" s="56" t="s">
        <v>96</v>
      </c>
      <c r="C92" s="57" t="s">
        <v>14</v>
      </c>
      <c r="D92" s="54">
        <v>38</v>
      </c>
      <c r="E92" s="36"/>
      <c r="F92" s="58">
        <f t="shared" si="8"/>
        <v>0</v>
      </c>
    </row>
    <row r="93" spans="1:6" x14ac:dyDescent="0.25">
      <c r="A93" s="63"/>
      <c r="B93" s="63"/>
      <c r="C93" s="63"/>
      <c r="D93" s="64"/>
      <c r="E93" s="65"/>
      <c r="F93" s="59">
        <f>ROUND(SUM(F88:F92),2)</f>
        <v>0</v>
      </c>
    </row>
    <row r="94" spans="1:6" x14ac:dyDescent="0.25">
      <c r="A94" s="53">
        <v>8.3000000000000007</v>
      </c>
      <c r="B94" s="70" t="s">
        <v>97</v>
      </c>
      <c r="C94" s="70"/>
      <c r="D94" s="70"/>
      <c r="E94" s="70"/>
      <c r="F94" s="58"/>
    </row>
    <row r="95" spans="1:6" x14ac:dyDescent="0.25">
      <c r="A95" s="55" t="s">
        <v>98</v>
      </c>
      <c r="B95" s="56" t="s">
        <v>99</v>
      </c>
      <c r="C95" s="57" t="s">
        <v>88</v>
      </c>
      <c r="D95" s="54">
        <v>20</v>
      </c>
      <c r="E95" s="36"/>
      <c r="F95" s="58">
        <f t="shared" ref="F95:F98" si="9">+ROUND(D95*E95,2)</f>
        <v>0</v>
      </c>
    </row>
    <row r="96" spans="1:6" x14ac:dyDescent="0.25">
      <c r="A96" s="55" t="s">
        <v>100</v>
      </c>
      <c r="B96" s="56" t="s">
        <v>101</v>
      </c>
      <c r="C96" s="57" t="s">
        <v>24</v>
      </c>
      <c r="D96" s="54">
        <v>15</v>
      </c>
      <c r="E96" s="36"/>
      <c r="F96" s="58">
        <f t="shared" si="9"/>
        <v>0</v>
      </c>
    </row>
    <row r="97" spans="1:6" x14ac:dyDescent="0.25">
      <c r="A97" s="55" t="s">
        <v>102</v>
      </c>
      <c r="B97" s="56" t="s">
        <v>103</v>
      </c>
      <c r="C97" s="57" t="s">
        <v>88</v>
      </c>
      <c r="D97" s="54">
        <v>1</v>
      </c>
      <c r="E97" s="36"/>
      <c r="F97" s="58">
        <f t="shared" si="9"/>
        <v>0</v>
      </c>
    </row>
    <row r="98" spans="1:6" ht="22.5" x14ac:dyDescent="0.25">
      <c r="A98" s="55" t="s">
        <v>104</v>
      </c>
      <c r="B98" s="56" t="s">
        <v>105</v>
      </c>
      <c r="C98" s="57" t="s">
        <v>14</v>
      </c>
      <c r="D98" s="54">
        <v>350</v>
      </c>
      <c r="E98" s="36"/>
      <c r="F98" s="58">
        <f t="shared" si="9"/>
        <v>0</v>
      </c>
    </row>
    <row r="99" spans="1:6" x14ac:dyDescent="0.25">
      <c r="A99" s="55"/>
      <c r="B99" s="63"/>
      <c r="C99" s="63"/>
      <c r="D99" s="64"/>
      <c r="E99" s="65"/>
      <c r="F99" s="59">
        <f>ROUND(SUM(F95:F98),2)</f>
        <v>0</v>
      </c>
    </row>
    <row r="100" spans="1:6" x14ac:dyDescent="0.25">
      <c r="A100" s="53">
        <v>8.4</v>
      </c>
      <c r="B100" s="70" t="s">
        <v>106</v>
      </c>
      <c r="C100" s="70"/>
      <c r="D100" s="70"/>
      <c r="E100" s="70"/>
      <c r="F100" s="58"/>
    </row>
    <row r="101" spans="1:6" x14ac:dyDescent="0.25">
      <c r="A101" s="55" t="s">
        <v>107</v>
      </c>
      <c r="B101" s="56" t="s">
        <v>108</v>
      </c>
      <c r="C101" s="57" t="s">
        <v>24</v>
      </c>
      <c r="D101" s="54">
        <v>3</v>
      </c>
      <c r="E101" s="36"/>
      <c r="F101" s="58">
        <f t="shared" ref="F101:F111" si="10">+ROUND(D101*E101,2)</f>
        <v>0</v>
      </c>
    </row>
    <row r="102" spans="1:6" x14ac:dyDescent="0.25">
      <c r="A102" s="55" t="s">
        <v>109</v>
      </c>
      <c r="B102" s="56" t="s">
        <v>110</v>
      </c>
      <c r="C102" s="57" t="s">
        <v>88</v>
      </c>
      <c r="D102" s="54">
        <v>34</v>
      </c>
      <c r="E102" s="36"/>
      <c r="F102" s="58">
        <f t="shared" si="10"/>
        <v>0</v>
      </c>
    </row>
    <row r="103" spans="1:6" x14ac:dyDescent="0.25">
      <c r="A103" s="55" t="s">
        <v>111</v>
      </c>
      <c r="B103" s="56" t="s">
        <v>112</v>
      </c>
      <c r="C103" s="57" t="s">
        <v>88</v>
      </c>
      <c r="D103" s="54">
        <v>24</v>
      </c>
      <c r="E103" s="36"/>
      <c r="F103" s="58">
        <f t="shared" si="10"/>
        <v>0</v>
      </c>
    </row>
    <row r="104" spans="1:6" x14ac:dyDescent="0.25">
      <c r="A104" s="55" t="s">
        <v>113</v>
      </c>
      <c r="B104" s="56" t="s">
        <v>114</v>
      </c>
      <c r="C104" s="57" t="s">
        <v>88</v>
      </c>
      <c r="D104" s="54">
        <v>4</v>
      </c>
      <c r="E104" s="36"/>
      <c r="F104" s="58">
        <f t="shared" si="10"/>
        <v>0</v>
      </c>
    </row>
    <row r="105" spans="1:6" x14ac:dyDescent="0.25">
      <c r="A105" s="55" t="s">
        <v>115</v>
      </c>
      <c r="B105" s="56" t="s">
        <v>116</v>
      </c>
      <c r="C105" s="57" t="s">
        <v>88</v>
      </c>
      <c r="D105" s="54">
        <v>4</v>
      </c>
      <c r="E105" s="36"/>
      <c r="F105" s="58">
        <f t="shared" si="10"/>
        <v>0</v>
      </c>
    </row>
    <row r="106" spans="1:6" x14ac:dyDescent="0.25">
      <c r="A106" s="55" t="s">
        <v>117</v>
      </c>
      <c r="B106" s="56" t="s">
        <v>118</v>
      </c>
      <c r="C106" s="57" t="s">
        <v>88</v>
      </c>
      <c r="D106" s="54">
        <v>17</v>
      </c>
      <c r="E106" s="36"/>
      <c r="F106" s="58">
        <f t="shared" si="10"/>
        <v>0</v>
      </c>
    </row>
    <row r="107" spans="1:6" x14ac:dyDescent="0.25">
      <c r="A107" s="55" t="s">
        <v>119</v>
      </c>
      <c r="B107" s="56" t="s">
        <v>120</v>
      </c>
      <c r="C107" s="57" t="s">
        <v>88</v>
      </c>
      <c r="D107" s="54">
        <v>2</v>
      </c>
      <c r="E107" s="36"/>
      <c r="F107" s="58">
        <f t="shared" si="10"/>
        <v>0</v>
      </c>
    </row>
    <row r="108" spans="1:6" x14ac:dyDescent="0.25">
      <c r="A108" s="55" t="s">
        <v>121</v>
      </c>
      <c r="B108" s="56" t="s">
        <v>122</v>
      </c>
      <c r="C108" s="57" t="s">
        <v>24</v>
      </c>
      <c r="D108" s="54">
        <v>4</v>
      </c>
      <c r="E108" s="36"/>
      <c r="F108" s="58">
        <f t="shared" si="10"/>
        <v>0</v>
      </c>
    </row>
    <row r="109" spans="1:6" x14ac:dyDescent="0.25">
      <c r="A109" s="55" t="s">
        <v>123</v>
      </c>
      <c r="B109" s="56" t="s">
        <v>124</v>
      </c>
      <c r="C109" s="57" t="s">
        <v>24</v>
      </c>
      <c r="D109" s="54">
        <v>3</v>
      </c>
      <c r="E109" s="36"/>
      <c r="F109" s="58">
        <f t="shared" si="10"/>
        <v>0</v>
      </c>
    </row>
    <row r="110" spans="1:6" x14ac:dyDescent="0.25">
      <c r="A110" s="55" t="s">
        <v>125</v>
      </c>
      <c r="B110" s="56" t="s">
        <v>126</v>
      </c>
      <c r="C110" s="57" t="s">
        <v>24</v>
      </c>
      <c r="D110" s="54">
        <v>1</v>
      </c>
      <c r="E110" s="36"/>
      <c r="F110" s="58">
        <f t="shared" si="10"/>
        <v>0</v>
      </c>
    </row>
    <row r="111" spans="1:6" ht="22.5" x14ac:dyDescent="0.25">
      <c r="A111" s="55" t="s">
        <v>127</v>
      </c>
      <c r="B111" s="56" t="s">
        <v>128</v>
      </c>
      <c r="C111" s="57" t="s">
        <v>14</v>
      </c>
      <c r="D111" s="54">
        <v>960</v>
      </c>
      <c r="E111" s="36"/>
      <c r="F111" s="58">
        <f t="shared" si="10"/>
        <v>0</v>
      </c>
    </row>
    <row r="112" spans="1:6" x14ac:dyDescent="0.25">
      <c r="A112" s="63"/>
      <c r="B112" s="63"/>
      <c r="C112" s="63"/>
      <c r="D112" s="64"/>
      <c r="E112" s="65"/>
      <c r="F112" s="60">
        <f>ROUND(SUM(F101:F111),2)</f>
        <v>0</v>
      </c>
    </row>
    <row r="113" spans="1:6" x14ac:dyDescent="0.25">
      <c r="A113" s="53">
        <v>8.5</v>
      </c>
      <c r="B113" s="70" t="s">
        <v>129</v>
      </c>
      <c r="C113" s="70"/>
      <c r="D113" s="70"/>
      <c r="E113" s="70"/>
      <c r="F113" s="58"/>
    </row>
    <row r="114" spans="1:6" x14ac:dyDescent="0.25">
      <c r="A114" s="55" t="s">
        <v>130</v>
      </c>
      <c r="B114" s="56" t="s">
        <v>131</v>
      </c>
      <c r="C114" s="57" t="s">
        <v>88</v>
      </c>
      <c r="D114" s="54">
        <v>1</v>
      </c>
      <c r="E114" s="36"/>
      <c r="F114" s="58">
        <f t="shared" ref="F114:F123" si="11">+ROUND(D114*E114,2)</f>
        <v>0</v>
      </c>
    </row>
    <row r="115" spans="1:6" x14ac:dyDescent="0.25">
      <c r="A115" s="55" t="s">
        <v>132</v>
      </c>
      <c r="B115" s="56" t="s">
        <v>133</v>
      </c>
      <c r="C115" s="57" t="s">
        <v>88</v>
      </c>
      <c r="D115" s="54">
        <v>1</v>
      </c>
      <c r="E115" s="36"/>
      <c r="F115" s="58">
        <f t="shared" si="11"/>
        <v>0</v>
      </c>
    </row>
    <row r="116" spans="1:6" x14ac:dyDescent="0.25">
      <c r="A116" s="55" t="s">
        <v>134</v>
      </c>
      <c r="B116" s="56" t="s">
        <v>135</v>
      </c>
      <c r="C116" s="57" t="s">
        <v>88</v>
      </c>
      <c r="D116" s="54">
        <v>1</v>
      </c>
      <c r="E116" s="36"/>
      <c r="F116" s="58">
        <f t="shared" si="11"/>
        <v>0</v>
      </c>
    </row>
    <row r="117" spans="1:6" x14ac:dyDescent="0.25">
      <c r="A117" s="55" t="s">
        <v>136</v>
      </c>
      <c r="B117" s="56" t="s">
        <v>137</v>
      </c>
      <c r="C117" s="57" t="s">
        <v>88</v>
      </c>
      <c r="D117" s="54">
        <v>1</v>
      </c>
      <c r="E117" s="36"/>
      <c r="F117" s="58">
        <f t="shared" si="11"/>
        <v>0</v>
      </c>
    </row>
    <row r="118" spans="1:6" x14ac:dyDescent="0.25">
      <c r="A118" s="55" t="s">
        <v>138</v>
      </c>
      <c r="B118" s="56" t="s">
        <v>139</v>
      </c>
      <c r="C118" s="57" t="s">
        <v>88</v>
      </c>
      <c r="D118" s="54">
        <v>1</v>
      </c>
      <c r="E118" s="36"/>
      <c r="F118" s="58">
        <f t="shared" si="11"/>
        <v>0</v>
      </c>
    </row>
    <row r="119" spans="1:6" x14ac:dyDescent="0.25">
      <c r="A119" s="55" t="s">
        <v>140</v>
      </c>
      <c r="B119" s="56" t="s">
        <v>141</v>
      </c>
      <c r="C119" s="57" t="s">
        <v>88</v>
      </c>
      <c r="D119" s="54">
        <v>2</v>
      </c>
      <c r="E119" s="36"/>
      <c r="F119" s="58">
        <f t="shared" si="11"/>
        <v>0</v>
      </c>
    </row>
    <row r="120" spans="1:6" x14ac:dyDescent="0.25">
      <c r="A120" s="55" t="s">
        <v>142</v>
      </c>
      <c r="B120" s="56" t="s">
        <v>143</v>
      </c>
      <c r="C120" s="57" t="s">
        <v>88</v>
      </c>
      <c r="D120" s="54">
        <v>8</v>
      </c>
      <c r="E120" s="36"/>
      <c r="F120" s="58">
        <f t="shared" si="11"/>
        <v>0</v>
      </c>
    </row>
    <row r="121" spans="1:6" x14ac:dyDescent="0.25">
      <c r="A121" s="55" t="s">
        <v>144</v>
      </c>
      <c r="B121" s="56" t="s">
        <v>145</v>
      </c>
      <c r="C121" s="57" t="s">
        <v>14</v>
      </c>
      <c r="D121" s="54">
        <v>540</v>
      </c>
      <c r="E121" s="36"/>
      <c r="F121" s="58">
        <f t="shared" si="11"/>
        <v>0</v>
      </c>
    </row>
    <row r="122" spans="1:6" x14ac:dyDescent="0.25">
      <c r="A122" s="55" t="s">
        <v>146</v>
      </c>
      <c r="B122" s="56" t="s">
        <v>147</v>
      </c>
      <c r="C122" s="57" t="s">
        <v>14</v>
      </c>
      <c r="D122" s="54">
        <v>90</v>
      </c>
      <c r="E122" s="36"/>
      <c r="F122" s="58">
        <f t="shared" si="11"/>
        <v>0</v>
      </c>
    </row>
    <row r="123" spans="1:6" x14ac:dyDescent="0.25">
      <c r="A123" s="55" t="s">
        <v>148</v>
      </c>
      <c r="B123" s="56" t="s">
        <v>149</v>
      </c>
      <c r="C123" s="57" t="s">
        <v>14</v>
      </c>
      <c r="D123" s="54">
        <v>36</v>
      </c>
      <c r="E123" s="36"/>
      <c r="F123" s="58">
        <f t="shared" si="11"/>
        <v>0</v>
      </c>
    </row>
    <row r="124" spans="1:6" x14ac:dyDescent="0.25">
      <c r="A124" s="63"/>
      <c r="B124" s="63"/>
      <c r="C124" s="63"/>
      <c r="D124" s="64"/>
      <c r="E124" s="65"/>
      <c r="F124" s="59">
        <f>ROUND(SUM(F114:F123),2)</f>
        <v>0</v>
      </c>
    </row>
    <row r="125" spans="1:6" x14ac:dyDescent="0.25">
      <c r="A125" s="53">
        <v>8.6</v>
      </c>
      <c r="B125" s="70" t="s">
        <v>150</v>
      </c>
      <c r="C125" s="70"/>
      <c r="D125" s="70"/>
      <c r="E125" s="70"/>
      <c r="F125" s="58"/>
    </row>
    <row r="126" spans="1:6" x14ac:dyDescent="0.25">
      <c r="A126" s="55" t="s">
        <v>151</v>
      </c>
      <c r="B126" s="56" t="s">
        <v>152</v>
      </c>
      <c r="C126" s="57" t="s">
        <v>88</v>
      </c>
      <c r="D126" s="54">
        <v>1</v>
      </c>
      <c r="E126" s="36"/>
      <c r="F126" s="58">
        <f t="shared" ref="F126:F130" si="12">+ROUND(D126*E126,2)</f>
        <v>0</v>
      </c>
    </row>
    <row r="127" spans="1:6" x14ac:dyDescent="0.25">
      <c r="A127" s="55" t="s">
        <v>153</v>
      </c>
      <c r="B127" s="56" t="s">
        <v>154</v>
      </c>
      <c r="C127" s="57" t="s">
        <v>88</v>
      </c>
      <c r="D127" s="54">
        <v>8</v>
      </c>
      <c r="E127" s="36"/>
      <c r="F127" s="58">
        <f t="shared" si="12"/>
        <v>0</v>
      </c>
    </row>
    <row r="128" spans="1:6" x14ac:dyDescent="0.25">
      <c r="A128" s="55" t="s">
        <v>155</v>
      </c>
      <c r="B128" s="56" t="s">
        <v>156</v>
      </c>
      <c r="C128" s="57" t="s">
        <v>88</v>
      </c>
      <c r="D128" s="54">
        <v>4</v>
      </c>
      <c r="E128" s="36"/>
      <c r="F128" s="58">
        <f t="shared" si="12"/>
        <v>0</v>
      </c>
    </row>
    <row r="129" spans="1:6" x14ac:dyDescent="0.25">
      <c r="A129" s="55" t="s">
        <v>157</v>
      </c>
      <c r="B129" s="56" t="s">
        <v>158</v>
      </c>
      <c r="C129" s="57" t="s">
        <v>88</v>
      </c>
      <c r="D129" s="54">
        <v>2</v>
      </c>
      <c r="E129" s="36"/>
      <c r="F129" s="58">
        <f t="shared" si="12"/>
        <v>0</v>
      </c>
    </row>
    <row r="130" spans="1:6" ht="22.5" x14ac:dyDescent="0.25">
      <c r="A130" s="55" t="s">
        <v>159</v>
      </c>
      <c r="B130" s="56" t="s">
        <v>160</v>
      </c>
      <c r="C130" s="57" t="s">
        <v>88</v>
      </c>
      <c r="D130" s="54">
        <v>232</v>
      </c>
      <c r="E130" s="36"/>
      <c r="F130" s="58">
        <f t="shared" si="12"/>
        <v>0</v>
      </c>
    </row>
    <row r="131" spans="1:6" x14ac:dyDescent="0.25">
      <c r="A131" s="55"/>
      <c r="B131" s="63"/>
      <c r="C131" s="63"/>
      <c r="D131" s="64"/>
      <c r="E131" s="65"/>
      <c r="F131" s="59">
        <f>ROUND(SUM(F126:F130),2)</f>
        <v>0</v>
      </c>
    </row>
    <row r="132" spans="1:6" x14ac:dyDescent="0.25">
      <c r="A132" s="53">
        <v>9</v>
      </c>
      <c r="B132" s="70" t="s">
        <v>161</v>
      </c>
      <c r="C132" s="70"/>
      <c r="D132" s="70"/>
      <c r="E132" s="70"/>
      <c r="F132" s="58"/>
    </row>
    <row r="133" spans="1:6" x14ac:dyDescent="0.25">
      <c r="A133" s="55">
        <v>9.1</v>
      </c>
      <c r="B133" s="56" t="s">
        <v>162</v>
      </c>
      <c r="C133" s="57" t="s">
        <v>18</v>
      </c>
      <c r="D133" s="54">
        <v>240</v>
      </c>
      <c r="E133" s="36"/>
      <c r="F133" s="58">
        <f t="shared" ref="F133" si="13">+ROUND(D133*E133,2)</f>
        <v>0</v>
      </c>
    </row>
    <row r="134" spans="1:6" x14ac:dyDescent="0.25">
      <c r="A134" s="69" t="s">
        <v>15</v>
      </c>
      <c r="B134" s="69"/>
      <c r="C134" s="69"/>
      <c r="D134" s="69"/>
      <c r="E134" s="69"/>
      <c r="F134" s="59">
        <f>ROUND(SUM(F133),2)</f>
        <v>0</v>
      </c>
    </row>
    <row r="135" spans="1:6" x14ac:dyDescent="0.25">
      <c r="A135" s="69"/>
      <c r="B135" s="69"/>
      <c r="C135" s="69"/>
      <c r="D135" s="69"/>
      <c r="E135" s="69"/>
      <c r="F135" s="60"/>
    </row>
    <row r="136" spans="1:6" x14ac:dyDescent="0.25">
      <c r="A136" s="66"/>
      <c r="B136" s="56"/>
      <c r="C136" s="71" t="s">
        <v>163</v>
      </c>
      <c r="D136" s="74"/>
      <c r="E136" s="72"/>
      <c r="F136" s="60">
        <f>ROUND((SUM(F24:F135)/2),2)</f>
        <v>0</v>
      </c>
    </row>
    <row r="137" spans="1:6" x14ac:dyDescent="0.25">
      <c r="A137" s="66"/>
      <c r="B137" s="82" t="s">
        <v>208</v>
      </c>
      <c r="C137" s="71" t="s">
        <v>173</v>
      </c>
      <c r="D137" s="72"/>
      <c r="E137" s="38"/>
      <c r="F137" s="60">
        <f>+ROUND($F$136*E137,2)</f>
        <v>0</v>
      </c>
    </row>
    <row r="138" spans="1:6" x14ac:dyDescent="0.25">
      <c r="A138" s="66"/>
      <c r="B138" s="82"/>
      <c r="C138" s="71" t="s">
        <v>174</v>
      </c>
      <c r="D138" s="72"/>
      <c r="E138" s="38"/>
      <c r="F138" s="60">
        <f>+ROUND($F$136*E138,2)</f>
        <v>0</v>
      </c>
    </row>
    <row r="139" spans="1:6" x14ac:dyDescent="0.25">
      <c r="A139" s="66"/>
      <c r="B139" s="82"/>
      <c r="C139" s="71" t="s">
        <v>175</v>
      </c>
      <c r="D139" s="72"/>
      <c r="E139" s="38"/>
      <c r="F139" s="60">
        <f>+ROUND($F$136*E139,2)</f>
        <v>0</v>
      </c>
    </row>
    <row r="140" spans="1:6" x14ac:dyDescent="0.25">
      <c r="A140" s="66"/>
      <c r="B140" s="67"/>
      <c r="C140" s="71" t="s">
        <v>176</v>
      </c>
      <c r="D140" s="72"/>
      <c r="E140" s="38"/>
      <c r="F140" s="60">
        <f>+ROUND(F139*E140,2)</f>
        <v>0</v>
      </c>
    </row>
    <row r="141" spans="1:6" x14ac:dyDescent="0.25">
      <c r="A141" s="66"/>
      <c r="B141" s="56"/>
      <c r="C141" s="71" t="s">
        <v>165</v>
      </c>
      <c r="D141" s="74"/>
      <c r="E141" s="72"/>
      <c r="F141" s="60">
        <f>ROUND(SUM(F136:F140),2)</f>
        <v>0</v>
      </c>
    </row>
    <row r="143" spans="1:6" ht="42" customHeight="1" x14ac:dyDescent="0.25">
      <c r="A143" s="85" t="s">
        <v>209</v>
      </c>
      <c r="B143" s="85"/>
      <c r="C143" s="85"/>
      <c r="D143" s="85"/>
      <c r="E143" s="85"/>
      <c r="F143" s="85"/>
    </row>
    <row r="144" spans="1:6" x14ac:dyDescent="0.25">
      <c r="A144" s="83" t="s">
        <v>210</v>
      </c>
      <c r="B144" s="83"/>
      <c r="C144" s="83"/>
      <c r="D144" s="83"/>
      <c r="E144" s="83"/>
      <c r="F144" s="83"/>
    </row>
    <row r="145" spans="1:8" ht="23.45" customHeight="1" x14ac:dyDescent="0.25">
      <c r="A145" s="84" t="s">
        <v>177</v>
      </c>
      <c r="B145" s="84"/>
      <c r="C145" s="84"/>
      <c r="D145" s="84"/>
      <c r="E145" s="84"/>
      <c r="F145" s="84"/>
    </row>
    <row r="146" spans="1:8" ht="39" customHeight="1" x14ac:dyDescent="0.25">
      <c r="A146" s="87" t="s">
        <v>211</v>
      </c>
      <c r="B146" s="87"/>
      <c r="C146" s="87"/>
      <c r="D146" s="87"/>
      <c r="E146" s="87"/>
      <c r="F146" s="87"/>
      <c r="G146" s="39"/>
      <c r="H146" s="39"/>
    </row>
    <row r="147" spans="1:8" x14ac:dyDescent="0.25">
      <c r="A147" s="86"/>
      <c r="B147" s="86"/>
      <c r="C147" s="86"/>
      <c r="D147" s="86"/>
      <c r="E147" s="86"/>
      <c r="F147" s="86"/>
    </row>
    <row r="148" spans="1:8" ht="52.9" customHeight="1" x14ac:dyDescent="0.25">
      <c r="A148" s="73" t="s">
        <v>212</v>
      </c>
      <c r="B148" s="73"/>
      <c r="C148" s="73"/>
      <c r="D148" s="73"/>
      <c r="E148" s="73"/>
      <c r="F148" s="73"/>
    </row>
    <row r="150" spans="1:8" x14ac:dyDescent="0.25">
      <c r="A150" s="83" t="s">
        <v>167</v>
      </c>
      <c r="B150" s="83"/>
      <c r="C150" s="83"/>
      <c r="D150" s="83"/>
      <c r="E150" s="83"/>
      <c r="F150" s="83"/>
    </row>
    <row r="151" spans="1:8" ht="43.15" customHeight="1" x14ac:dyDescent="0.25">
      <c r="A151" s="83" t="s">
        <v>213</v>
      </c>
      <c r="B151" s="88"/>
      <c r="C151" s="88"/>
      <c r="D151" s="88"/>
      <c r="E151" s="88"/>
      <c r="F151" s="88"/>
    </row>
    <row r="152" spans="1:8" x14ac:dyDescent="0.25">
      <c r="A152" s="41" t="s">
        <v>166</v>
      </c>
      <c r="B152" s="42"/>
      <c r="C152" s="41"/>
      <c r="D152" s="43"/>
      <c r="E152" s="44"/>
      <c r="F152" s="44"/>
    </row>
    <row r="153" spans="1:8" x14ac:dyDescent="0.25">
      <c r="A153" s="41"/>
      <c r="B153" s="42"/>
      <c r="C153" s="41"/>
      <c r="D153" s="43"/>
      <c r="E153" s="44"/>
      <c r="F153" s="44"/>
    </row>
    <row r="154" spans="1:8" x14ac:dyDescent="0.25">
      <c r="A154" s="41"/>
      <c r="B154" s="42"/>
      <c r="C154" s="41"/>
      <c r="D154" s="43"/>
      <c r="E154" s="44"/>
      <c r="F154" s="44"/>
    </row>
    <row r="155" spans="1:8" x14ac:dyDescent="0.25">
      <c r="A155" s="68" t="s">
        <v>168</v>
      </c>
      <c r="B155" s="42"/>
      <c r="C155" s="41"/>
      <c r="D155" s="43"/>
      <c r="E155" s="44"/>
      <c r="F155" s="44"/>
    </row>
    <row r="156" spans="1:8" x14ac:dyDescent="0.25">
      <c r="A156" s="40"/>
    </row>
    <row r="157" spans="1:8" x14ac:dyDescent="0.25">
      <c r="A157" s="40"/>
    </row>
    <row r="158" spans="1:8" x14ac:dyDescent="0.25">
      <c r="A158" s="89" t="s">
        <v>169</v>
      </c>
      <c r="B158" s="89"/>
      <c r="C158" s="89"/>
      <c r="D158" s="89"/>
      <c r="E158" s="89"/>
      <c r="F158" s="89"/>
    </row>
    <row r="159" spans="1:8" x14ac:dyDescent="0.25">
      <c r="A159" s="89" t="s">
        <v>170</v>
      </c>
      <c r="B159" s="89"/>
      <c r="C159" s="89"/>
      <c r="D159" s="89"/>
      <c r="E159" s="89"/>
      <c r="F159" s="89"/>
    </row>
    <row r="160" spans="1:8" x14ac:dyDescent="0.25">
      <c r="A160" s="89" t="s">
        <v>171</v>
      </c>
      <c r="B160" s="89"/>
      <c r="C160" s="89"/>
      <c r="D160" s="89"/>
      <c r="E160" s="89"/>
      <c r="F160" s="89"/>
    </row>
  </sheetData>
  <sheetProtection algorithmName="SHA-512" hashValue="27fp1w8UXlN1lXyIpuiad3lJbUJ9kQrQ/C/dpDLRBNAU1kYj71WetXIX5h/eM4HP9kisVtc38Dh7lrqFC87Gcw==" saltValue="CF93pah1nphJI8b4VEFWig==" spinCount="100000" sheet="1" objects="1" scenarios="1"/>
  <customSheetViews>
    <customSheetView guid="{F1AB7EF9-EFDC-4844-A199-251B3B7D7889}" topLeftCell="A127">
      <selection activeCell="A22" sqref="A22:F141"/>
      <pageMargins left="0.7" right="0.7" top="0.75" bottom="0.75" header="0.3" footer="0.3"/>
      <pageSetup paperSize="9" orientation="portrait" horizontalDpi="360" verticalDpi="360" r:id="rId1"/>
    </customSheetView>
  </customSheetViews>
  <mergeCells count="51">
    <mergeCell ref="A150:F150"/>
    <mergeCell ref="A151:F151"/>
    <mergeCell ref="A158:F158"/>
    <mergeCell ref="A159:F159"/>
    <mergeCell ref="A160:F160"/>
    <mergeCell ref="A145:F145"/>
    <mergeCell ref="C140:D140"/>
    <mergeCell ref="A143:F143"/>
    <mergeCell ref="A147:F147"/>
    <mergeCell ref="A146:F146"/>
    <mergeCell ref="A148:F148"/>
    <mergeCell ref="C141:E141"/>
    <mergeCell ref="A2:F2"/>
    <mergeCell ref="A3:F3"/>
    <mergeCell ref="A5:F5"/>
    <mergeCell ref="A7:F7"/>
    <mergeCell ref="A10:F10"/>
    <mergeCell ref="A11:F11"/>
    <mergeCell ref="A15:F15"/>
    <mergeCell ref="A17:F17"/>
    <mergeCell ref="A19:F19"/>
    <mergeCell ref="C136:E136"/>
    <mergeCell ref="B137:B139"/>
    <mergeCell ref="C137:D137"/>
    <mergeCell ref="C138:D138"/>
    <mergeCell ref="A144:F144"/>
    <mergeCell ref="C139:D139"/>
    <mergeCell ref="B100:E100"/>
    <mergeCell ref="B113:E113"/>
    <mergeCell ref="B125:E125"/>
    <mergeCell ref="B132:E132"/>
    <mergeCell ref="A134:E134"/>
    <mergeCell ref="A135:E135"/>
    <mergeCell ref="B94:E94"/>
    <mergeCell ref="B43:E43"/>
    <mergeCell ref="A50:E50"/>
    <mergeCell ref="A54:E54"/>
    <mergeCell ref="B55:E55"/>
    <mergeCell ref="A68:E68"/>
    <mergeCell ref="A75:E75"/>
    <mergeCell ref="B76:E76"/>
    <mergeCell ref="A78:E78"/>
    <mergeCell ref="B79:E79"/>
    <mergeCell ref="B80:E80"/>
    <mergeCell ref="B87:E87"/>
    <mergeCell ref="A42:E42"/>
    <mergeCell ref="B23:E23"/>
    <mergeCell ref="A25:E25"/>
    <mergeCell ref="B26:E26"/>
    <mergeCell ref="A32:E32"/>
    <mergeCell ref="B33:E33"/>
  </mergeCells>
  <pageMargins left="0.7" right="0.7" top="0.75" bottom="0.75" header="0.3" footer="0.3"/>
  <pageSetup paperSize="9"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4"/>
  <sheetViews>
    <sheetView tabSelected="1" topLeftCell="A106" workbookViewId="0">
      <selection sqref="A1:H126"/>
    </sheetView>
  </sheetViews>
  <sheetFormatPr baseColWidth="10" defaultRowHeight="15" x14ac:dyDescent="0.25"/>
  <cols>
    <col min="3" max="3" width="43" customWidth="1"/>
    <col min="4" max="4" width="31" customWidth="1"/>
  </cols>
  <sheetData>
    <row r="2" spans="2:7" ht="15.75" thickBot="1" x14ac:dyDescent="0.3"/>
    <row r="3" spans="2:7" ht="15.75" thickBot="1" x14ac:dyDescent="0.3">
      <c r="B3" s="1" t="s">
        <v>6</v>
      </c>
      <c r="C3" s="2" t="s">
        <v>7</v>
      </c>
      <c r="D3" s="3" t="s">
        <v>8</v>
      </c>
      <c r="E3" s="3" t="s">
        <v>9</v>
      </c>
      <c r="F3" s="3" t="s">
        <v>10</v>
      </c>
      <c r="G3" s="4" t="s">
        <v>11</v>
      </c>
    </row>
    <row r="4" spans="2:7" ht="15.75" thickBot="1" x14ac:dyDescent="0.3">
      <c r="B4" s="5">
        <v>1</v>
      </c>
      <c r="C4" s="93" t="s">
        <v>12</v>
      </c>
      <c r="D4" s="94"/>
      <c r="E4" s="94"/>
      <c r="F4" s="95"/>
      <c r="G4" s="6"/>
    </row>
    <row r="5" spans="2:7" ht="15.75" thickBot="1" x14ac:dyDescent="0.3">
      <c r="B5" s="7">
        <v>1.1000000000000001</v>
      </c>
      <c r="C5" s="8" t="s">
        <v>13</v>
      </c>
      <c r="D5" s="9" t="s">
        <v>14</v>
      </c>
      <c r="E5" s="10">
        <v>12</v>
      </c>
      <c r="F5" s="11">
        <v>22025.77</v>
      </c>
      <c r="G5" s="12">
        <v>264309.24</v>
      </c>
    </row>
    <row r="6" spans="2:7" ht="15.75" thickBot="1" x14ac:dyDescent="0.3">
      <c r="B6" s="90" t="s">
        <v>15</v>
      </c>
      <c r="C6" s="91"/>
      <c r="D6" s="91"/>
      <c r="E6" s="91"/>
      <c r="F6" s="92"/>
      <c r="G6" s="13">
        <v>264309.24</v>
      </c>
    </row>
    <row r="7" spans="2:7" ht="15.75" thickBot="1" x14ac:dyDescent="0.3">
      <c r="B7" s="5">
        <v>2</v>
      </c>
      <c r="C7" s="93" t="s">
        <v>16</v>
      </c>
      <c r="D7" s="94"/>
      <c r="E7" s="94"/>
      <c r="F7" s="95"/>
      <c r="G7" s="6"/>
    </row>
    <row r="8" spans="2:7" ht="15.75" thickBot="1" x14ac:dyDescent="0.3">
      <c r="B8" s="7">
        <v>2.1</v>
      </c>
      <c r="C8" s="8" t="s">
        <v>178</v>
      </c>
      <c r="D8" s="14" t="s">
        <v>18</v>
      </c>
      <c r="E8" s="10">
        <v>120</v>
      </c>
      <c r="F8" s="11">
        <v>17116.05</v>
      </c>
      <c r="G8" s="12">
        <v>2053926</v>
      </c>
    </row>
    <row r="9" spans="2:7" ht="15.75" thickBot="1" x14ac:dyDescent="0.3">
      <c r="B9" s="7">
        <v>2.2000000000000002</v>
      </c>
      <c r="C9" s="8" t="s">
        <v>19</v>
      </c>
      <c r="D9" s="15" t="s">
        <v>18</v>
      </c>
      <c r="E9" s="10">
        <v>205</v>
      </c>
      <c r="F9" s="11">
        <v>23232.2</v>
      </c>
      <c r="G9" s="10" t="s">
        <v>179</v>
      </c>
    </row>
    <row r="10" spans="2:7" ht="15.75" thickBot="1" x14ac:dyDescent="0.3">
      <c r="B10" s="7">
        <v>2.2999999999999998</v>
      </c>
      <c r="C10" s="8" t="s">
        <v>180</v>
      </c>
      <c r="D10" s="9" t="s">
        <v>18</v>
      </c>
      <c r="E10" s="10">
        <v>28.5</v>
      </c>
      <c r="F10" s="11">
        <v>50591.77</v>
      </c>
      <c r="G10" s="11">
        <v>1441865.45</v>
      </c>
    </row>
    <row r="11" spans="2:7" ht="15.75" thickBot="1" x14ac:dyDescent="0.3">
      <c r="B11" s="7">
        <v>2.4</v>
      </c>
      <c r="C11" s="8" t="s">
        <v>21</v>
      </c>
      <c r="D11" s="9" t="s">
        <v>22</v>
      </c>
      <c r="E11" s="10">
        <v>167</v>
      </c>
      <c r="F11" s="11">
        <v>35108.78</v>
      </c>
      <c r="G11" s="10" t="s">
        <v>181</v>
      </c>
    </row>
    <row r="12" spans="2:7" ht="15.75" thickBot="1" x14ac:dyDescent="0.3">
      <c r="B12" s="7">
        <v>2.5</v>
      </c>
      <c r="C12" s="8" t="s">
        <v>23</v>
      </c>
      <c r="D12" s="9" t="s">
        <v>24</v>
      </c>
      <c r="E12" s="10">
        <v>40</v>
      </c>
      <c r="F12" s="11">
        <v>23535.91</v>
      </c>
      <c r="G12" s="10" t="s">
        <v>182</v>
      </c>
    </row>
    <row r="13" spans="2:7" ht="15.75" thickBot="1" x14ac:dyDescent="0.3">
      <c r="B13" s="90" t="s">
        <v>15</v>
      </c>
      <c r="C13" s="91"/>
      <c r="D13" s="91"/>
      <c r="E13" s="91"/>
      <c r="F13" s="92"/>
      <c r="G13" s="13">
        <v>15062995.109999999</v>
      </c>
    </row>
    <row r="14" spans="2:7" ht="15.75" thickBot="1" x14ac:dyDescent="0.3">
      <c r="B14" s="5">
        <v>3</v>
      </c>
      <c r="C14" s="93" t="s">
        <v>25</v>
      </c>
      <c r="D14" s="94"/>
      <c r="E14" s="94"/>
      <c r="F14" s="95"/>
      <c r="G14" s="6"/>
    </row>
    <row r="15" spans="2:7" ht="15.75" thickBot="1" x14ac:dyDescent="0.3">
      <c r="B15" s="7">
        <v>3.1</v>
      </c>
      <c r="C15" s="8" t="s">
        <v>26</v>
      </c>
      <c r="D15" s="9" t="s">
        <v>14</v>
      </c>
      <c r="E15" s="10">
        <v>258</v>
      </c>
      <c r="F15" s="11">
        <v>91262.79</v>
      </c>
      <c r="G15" s="16" t="s">
        <v>183</v>
      </c>
    </row>
    <row r="16" spans="2:7" ht="15.75" thickBot="1" x14ac:dyDescent="0.3">
      <c r="B16" s="7">
        <v>3.2</v>
      </c>
      <c r="C16" s="8" t="s">
        <v>27</v>
      </c>
      <c r="D16" s="9" t="s">
        <v>14</v>
      </c>
      <c r="E16" s="10">
        <v>27.8</v>
      </c>
      <c r="F16" s="11">
        <v>314941.19</v>
      </c>
      <c r="G16" s="11">
        <v>8755365.0800000001</v>
      </c>
    </row>
    <row r="17" spans="2:7" ht="15.75" thickBot="1" x14ac:dyDescent="0.3">
      <c r="B17" s="7">
        <v>3.3</v>
      </c>
      <c r="C17" s="8" t="s">
        <v>184</v>
      </c>
      <c r="D17" s="9" t="s">
        <v>14</v>
      </c>
      <c r="E17" s="10">
        <v>35.700000000000003</v>
      </c>
      <c r="F17" s="11">
        <v>62005.66</v>
      </c>
      <c r="G17" s="11">
        <v>2213602.06</v>
      </c>
    </row>
    <row r="18" spans="2:7" ht="15.75" thickBot="1" x14ac:dyDescent="0.3">
      <c r="B18" s="7">
        <v>3.4</v>
      </c>
      <c r="C18" s="8" t="s">
        <v>29</v>
      </c>
      <c r="D18" s="9" t="s">
        <v>24</v>
      </c>
      <c r="E18" s="10">
        <v>4</v>
      </c>
      <c r="F18" s="11">
        <v>108750.45</v>
      </c>
      <c r="G18" s="11">
        <v>435001.8</v>
      </c>
    </row>
    <row r="19" spans="2:7" ht="15.75" thickBot="1" x14ac:dyDescent="0.3">
      <c r="B19" s="7">
        <v>3.5</v>
      </c>
      <c r="C19" s="8" t="s">
        <v>30</v>
      </c>
      <c r="D19" s="9" t="s">
        <v>14</v>
      </c>
      <c r="E19" s="10">
        <v>8.5</v>
      </c>
      <c r="F19" s="11">
        <v>969433.12</v>
      </c>
      <c r="G19" s="11">
        <v>8240181.5199999996</v>
      </c>
    </row>
    <row r="20" spans="2:7" ht="15.75" thickBot="1" x14ac:dyDescent="0.3">
      <c r="B20" s="7">
        <v>3.6</v>
      </c>
      <c r="C20" s="8" t="s">
        <v>185</v>
      </c>
      <c r="D20" s="9" t="s">
        <v>14</v>
      </c>
      <c r="E20" s="10">
        <v>17</v>
      </c>
      <c r="F20" s="11">
        <v>146807.93</v>
      </c>
      <c r="G20" s="11">
        <v>2495734.81</v>
      </c>
    </row>
    <row r="21" spans="2:7" ht="15.75" thickBot="1" x14ac:dyDescent="0.3">
      <c r="B21" s="7">
        <v>3.7</v>
      </c>
      <c r="C21" s="8" t="s">
        <v>32</v>
      </c>
      <c r="D21" s="9" t="s">
        <v>14</v>
      </c>
      <c r="E21" s="10">
        <v>7.5</v>
      </c>
      <c r="F21" s="11">
        <v>1180920</v>
      </c>
      <c r="G21" s="11">
        <v>8856900</v>
      </c>
    </row>
    <row r="22" spans="2:7" ht="15.75" thickBot="1" x14ac:dyDescent="0.3">
      <c r="B22" s="7">
        <v>3.8</v>
      </c>
      <c r="C22" s="8" t="s">
        <v>186</v>
      </c>
      <c r="D22" s="9" t="s">
        <v>14</v>
      </c>
      <c r="E22" s="10">
        <v>7.5</v>
      </c>
      <c r="F22" s="11">
        <v>398312.82</v>
      </c>
      <c r="G22" s="11">
        <v>2987346.15</v>
      </c>
    </row>
    <row r="23" spans="2:7" ht="15.75" thickBot="1" x14ac:dyDescent="0.3">
      <c r="B23" s="90" t="s">
        <v>15</v>
      </c>
      <c r="C23" s="91"/>
      <c r="D23" s="91"/>
      <c r="E23" s="91"/>
      <c r="F23" s="92"/>
      <c r="G23" s="17" t="s">
        <v>187</v>
      </c>
    </row>
    <row r="24" spans="2:7" ht="15.75" thickBot="1" x14ac:dyDescent="0.3">
      <c r="B24" s="5">
        <v>4</v>
      </c>
      <c r="C24" s="93" t="s">
        <v>34</v>
      </c>
      <c r="D24" s="94"/>
      <c r="E24" s="94"/>
      <c r="F24" s="95"/>
      <c r="G24" s="6"/>
    </row>
    <row r="25" spans="2:7" ht="15.75" thickBot="1" x14ac:dyDescent="0.3">
      <c r="B25" s="5">
        <v>4.0999999999999996</v>
      </c>
      <c r="C25" s="18" t="s">
        <v>35</v>
      </c>
      <c r="D25" s="9"/>
      <c r="E25" s="8"/>
      <c r="F25" s="8"/>
      <c r="G25" s="16"/>
    </row>
    <row r="26" spans="2:7" ht="15.75" thickBot="1" x14ac:dyDescent="0.3">
      <c r="B26" s="19" t="s">
        <v>36</v>
      </c>
      <c r="C26" s="8" t="s">
        <v>37</v>
      </c>
      <c r="D26" s="9" t="s">
        <v>18</v>
      </c>
      <c r="E26" s="10">
        <v>30</v>
      </c>
      <c r="F26" s="11">
        <v>89090.57</v>
      </c>
      <c r="G26" s="11">
        <v>2672717.1</v>
      </c>
    </row>
    <row r="27" spans="2:7" ht="15.75" thickBot="1" x14ac:dyDescent="0.3">
      <c r="B27" s="19" t="s">
        <v>38</v>
      </c>
      <c r="C27" s="8" t="s">
        <v>188</v>
      </c>
      <c r="D27" s="9" t="s">
        <v>18</v>
      </c>
      <c r="E27" s="10">
        <v>56</v>
      </c>
      <c r="F27" s="11">
        <v>89090.57</v>
      </c>
      <c r="G27" s="10" t="s">
        <v>189</v>
      </c>
    </row>
    <row r="28" spans="2:7" ht="15.75" thickBot="1" x14ac:dyDescent="0.3">
      <c r="B28" s="19" t="s">
        <v>40</v>
      </c>
      <c r="C28" s="8" t="s">
        <v>41</v>
      </c>
      <c r="D28" s="9" t="s">
        <v>14</v>
      </c>
      <c r="E28" s="10">
        <v>19.600000000000001</v>
      </c>
      <c r="F28" s="11">
        <v>77590.570000000007</v>
      </c>
      <c r="G28" s="11">
        <v>1520775.17</v>
      </c>
    </row>
    <row r="29" spans="2:7" ht="15.75" thickBot="1" x14ac:dyDescent="0.3">
      <c r="B29" s="19" t="s">
        <v>42</v>
      </c>
      <c r="C29" s="8" t="s">
        <v>43</v>
      </c>
      <c r="D29" s="9" t="s">
        <v>18</v>
      </c>
      <c r="E29" s="10">
        <v>243</v>
      </c>
      <c r="F29" s="11">
        <v>257760.16</v>
      </c>
      <c r="G29" s="11">
        <v>62635718.880000003</v>
      </c>
    </row>
    <row r="30" spans="2:7" ht="15.75" thickBot="1" x14ac:dyDescent="0.3">
      <c r="B30" s="19" t="s">
        <v>44</v>
      </c>
      <c r="C30" s="8" t="s">
        <v>45</v>
      </c>
      <c r="D30" s="9" t="s">
        <v>18</v>
      </c>
      <c r="E30" s="10">
        <v>28.5</v>
      </c>
      <c r="F30" s="11">
        <v>85569.16</v>
      </c>
      <c r="G30" s="11">
        <v>2438721.06</v>
      </c>
    </row>
    <row r="31" spans="2:7" ht="15.75" thickBot="1" x14ac:dyDescent="0.3">
      <c r="B31" s="96" t="s">
        <v>15</v>
      </c>
      <c r="C31" s="97"/>
      <c r="D31" s="97"/>
      <c r="E31" s="97"/>
      <c r="F31" s="98"/>
      <c r="G31" s="17" t="s">
        <v>190</v>
      </c>
    </row>
    <row r="32" spans="2:7" ht="15.75" thickBot="1" x14ac:dyDescent="0.3">
      <c r="B32" s="5">
        <v>4.2</v>
      </c>
      <c r="C32" s="18" t="s">
        <v>46</v>
      </c>
      <c r="D32" s="9"/>
      <c r="E32" s="8"/>
      <c r="F32" s="8"/>
      <c r="G32" s="10"/>
    </row>
    <row r="33" spans="2:7" ht="15.75" thickBot="1" x14ac:dyDescent="0.3">
      <c r="B33" s="20" t="s">
        <v>47</v>
      </c>
      <c r="C33" s="8" t="s">
        <v>48</v>
      </c>
      <c r="D33" s="9" t="s">
        <v>14</v>
      </c>
      <c r="E33" s="10">
        <v>4</v>
      </c>
      <c r="F33" s="11">
        <v>102079.66</v>
      </c>
      <c r="G33" s="11">
        <v>408318.64</v>
      </c>
    </row>
    <row r="34" spans="2:7" ht="15.75" thickBot="1" x14ac:dyDescent="0.3">
      <c r="B34" s="20" t="s">
        <v>49</v>
      </c>
      <c r="C34" s="8" t="s">
        <v>50</v>
      </c>
      <c r="D34" s="9" t="s">
        <v>14</v>
      </c>
      <c r="E34" s="10">
        <v>4.5</v>
      </c>
      <c r="F34" s="11">
        <v>102079.66</v>
      </c>
      <c r="G34" s="11">
        <v>459358.47</v>
      </c>
    </row>
    <row r="35" spans="2:7" ht="15.75" thickBot="1" x14ac:dyDescent="0.3">
      <c r="B35" s="90" t="s">
        <v>15</v>
      </c>
      <c r="C35" s="91"/>
      <c r="D35" s="91"/>
      <c r="E35" s="91"/>
      <c r="F35" s="92"/>
      <c r="G35" s="13">
        <v>867677.11</v>
      </c>
    </row>
    <row r="36" spans="2:7" ht="15.75" thickBot="1" x14ac:dyDescent="0.3">
      <c r="B36" s="21">
        <v>5</v>
      </c>
      <c r="C36" s="93" t="s">
        <v>51</v>
      </c>
      <c r="D36" s="94"/>
      <c r="E36" s="94"/>
      <c r="F36" s="94"/>
    </row>
    <row r="37" spans="2:7" ht="15.75" thickBot="1" x14ac:dyDescent="0.3">
      <c r="B37" s="22">
        <v>5.0999999999999996</v>
      </c>
      <c r="C37" s="23" t="s">
        <v>52</v>
      </c>
      <c r="D37" s="15" t="s">
        <v>24</v>
      </c>
      <c r="E37" s="16">
        <v>7</v>
      </c>
      <c r="F37" s="12">
        <v>313545.74</v>
      </c>
      <c r="G37" s="12">
        <v>2194820.1800000002</v>
      </c>
    </row>
    <row r="38" spans="2:7" ht="15.75" thickBot="1" x14ac:dyDescent="0.3">
      <c r="B38" s="7">
        <v>5.2</v>
      </c>
      <c r="C38" s="8" t="s">
        <v>53</v>
      </c>
      <c r="D38" s="9" t="s">
        <v>24</v>
      </c>
      <c r="E38" s="10">
        <v>1</v>
      </c>
      <c r="F38" s="11">
        <v>313545.74</v>
      </c>
      <c r="G38" s="11">
        <v>313545.74</v>
      </c>
    </row>
    <row r="39" spans="2:7" ht="15.75" thickBot="1" x14ac:dyDescent="0.3">
      <c r="B39" s="7">
        <v>5.3</v>
      </c>
      <c r="C39" s="8" t="s">
        <v>54</v>
      </c>
      <c r="D39" s="9" t="s">
        <v>24</v>
      </c>
      <c r="E39" s="10">
        <v>1</v>
      </c>
      <c r="F39" s="11">
        <v>47166.03</v>
      </c>
      <c r="G39" s="11">
        <v>47166.03</v>
      </c>
    </row>
    <row r="40" spans="2:7" ht="15.75" thickBot="1" x14ac:dyDescent="0.3">
      <c r="B40" s="7">
        <v>5.4</v>
      </c>
      <c r="C40" s="8" t="s">
        <v>55</v>
      </c>
      <c r="D40" s="9" t="s">
        <v>18</v>
      </c>
      <c r="E40" s="10">
        <v>4.5999999999999996</v>
      </c>
      <c r="F40" s="11">
        <v>502597.8</v>
      </c>
      <c r="G40" s="11">
        <v>2311949.88</v>
      </c>
    </row>
    <row r="41" spans="2:7" ht="15.75" thickBot="1" x14ac:dyDescent="0.3">
      <c r="B41" s="7">
        <v>5.5</v>
      </c>
      <c r="C41" s="8" t="s">
        <v>56</v>
      </c>
      <c r="D41" s="9" t="s">
        <v>24</v>
      </c>
      <c r="E41" s="10">
        <v>1</v>
      </c>
      <c r="F41" s="11">
        <v>47166.03</v>
      </c>
      <c r="G41" s="11">
        <v>47166.03</v>
      </c>
    </row>
    <row r="42" spans="2:7" ht="15.75" thickBot="1" x14ac:dyDescent="0.3">
      <c r="B42" s="7">
        <v>5.6</v>
      </c>
      <c r="C42" s="8" t="s">
        <v>57</v>
      </c>
      <c r="D42" s="9" t="s">
        <v>14</v>
      </c>
      <c r="E42" s="10">
        <v>3</v>
      </c>
      <c r="F42" s="11">
        <v>57725.33</v>
      </c>
      <c r="G42" s="11">
        <v>173175.99</v>
      </c>
    </row>
    <row r="43" spans="2:7" ht="15.75" thickBot="1" x14ac:dyDescent="0.3">
      <c r="B43" s="7">
        <v>5.7</v>
      </c>
      <c r="C43" s="8" t="s">
        <v>58</v>
      </c>
      <c r="D43" s="9" t="s">
        <v>24</v>
      </c>
      <c r="E43" s="10">
        <v>1</v>
      </c>
      <c r="F43" s="11">
        <v>47166.03</v>
      </c>
      <c r="G43" s="11">
        <v>47166.03</v>
      </c>
    </row>
    <row r="44" spans="2:7" ht="15.75" thickBot="1" x14ac:dyDescent="0.3">
      <c r="B44" s="7">
        <v>5.8</v>
      </c>
      <c r="C44" s="8" t="s">
        <v>59</v>
      </c>
      <c r="D44" s="9" t="s">
        <v>18</v>
      </c>
      <c r="E44" s="10">
        <v>3.7</v>
      </c>
      <c r="F44" s="11">
        <v>57725.33</v>
      </c>
      <c r="G44" s="11">
        <v>213583.72</v>
      </c>
    </row>
    <row r="45" spans="2:7" ht="15.75" thickBot="1" x14ac:dyDescent="0.3">
      <c r="B45" s="7">
        <v>5.9</v>
      </c>
      <c r="C45" s="8" t="s">
        <v>60</v>
      </c>
      <c r="D45" s="9" t="s">
        <v>14</v>
      </c>
      <c r="E45" s="10">
        <v>4.5</v>
      </c>
      <c r="F45" s="11">
        <v>102079.66</v>
      </c>
      <c r="G45" s="11">
        <v>459358.47</v>
      </c>
    </row>
    <row r="46" spans="2:7" ht="15.75" thickBot="1" x14ac:dyDescent="0.3">
      <c r="B46" s="7" t="s">
        <v>61</v>
      </c>
      <c r="C46" s="8" t="s">
        <v>62</v>
      </c>
      <c r="D46" s="9" t="s">
        <v>24</v>
      </c>
      <c r="E46" s="10">
        <v>1</v>
      </c>
      <c r="F46" s="11">
        <v>4433592.3</v>
      </c>
      <c r="G46" s="11">
        <v>4433592.3</v>
      </c>
    </row>
    <row r="47" spans="2:7" ht="15.75" thickBot="1" x14ac:dyDescent="0.3">
      <c r="B47" s="7" t="s">
        <v>63</v>
      </c>
      <c r="C47" s="8" t="s">
        <v>64</v>
      </c>
      <c r="D47" s="9" t="s">
        <v>24</v>
      </c>
      <c r="E47" s="10">
        <v>1</v>
      </c>
      <c r="F47" s="11">
        <v>11230652.01</v>
      </c>
      <c r="G47" s="11">
        <v>11230652.01</v>
      </c>
    </row>
    <row r="48" spans="2:7" ht="15.75" thickBot="1" x14ac:dyDescent="0.3">
      <c r="B48" s="7" t="s">
        <v>65</v>
      </c>
      <c r="C48" s="8" t="s">
        <v>191</v>
      </c>
      <c r="D48" s="9" t="s">
        <v>24</v>
      </c>
      <c r="E48" s="10">
        <v>2</v>
      </c>
      <c r="F48" s="11">
        <v>5500000</v>
      </c>
      <c r="G48" s="11">
        <v>11000000</v>
      </c>
    </row>
    <row r="49" spans="2:7" ht="15.75" thickBot="1" x14ac:dyDescent="0.3">
      <c r="B49" s="7"/>
      <c r="C49" s="8" t="s">
        <v>192</v>
      </c>
      <c r="D49" s="9"/>
      <c r="E49" s="8"/>
      <c r="F49" s="8"/>
      <c r="G49" s="10"/>
    </row>
    <row r="50" spans="2:7" ht="15.75" thickBot="1" x14ac:dyDescent="0.3">
      <c r="B50" s="90" t="s">
        <v>15</v>
      </c>
      <c r="C50" s="91"/>
      <c r="D50" s="91"/>
      <c r="E50" s="91"/>
      <c r="F50" s="92"/>
      <c r="G50" s="13">
        <v>32472176.379999999</v>
      </c>
    </row>
    <row r="51" spans="2:7" ht="15.75" thickBot="1" x14ac:dyDescent="0.3">
      <c r="B51" s="24">
        <v>6</v>
      </c>
      <c r="C51" s="18" t="s">
        <v>66</v>
      </c>
      <c r="D51" s="9"/>
      <c r="E51" s="8"/>
      <c r="F51" s="8"/>
      <c r="G51" s="10"/>
    </row>
    <row r="52" spans="2:7" ht="15.75" thickBot="1" x14ac:dyDescent="0.3">
      <c r="B52" s="7">
        <v>6.1</v>
      </c>
      <c r="C52" s="8" t="s">
        <v>67</v>
      </c>
      <c r="D52" s="9" t="s">
        <v>18</v>
      </c>
      <c r="E52" s="10">
        <v>495</v>
      </c>
      <c r="F52" s="11">
        <v>3500.18</v>
      </c>
      <c r="G52" s="11">
        <v>1732589.1</v>
      </c>
    </row>
    <row r="53" spans="2:7" ht="15.75" thickBot="1" x14ac:dyDescent="0.3">
      <c r="B53" s="7">
        <v>6.2</v>
      </c>
      <c r="C53" s="8" t="s">
        <v>68</v>
      </c>
      <c r="D53" s="9" t="s">
        <v>14</v>
      </c>
      <c r="E53" s="10">
        <v>435</v>
      </c>
      <c r="F53" s="11">
        <v>3500.18</v>
      </c>
      <c r="G53" s="11">
        <v>1522578.3</v>
      </c>
    </row>
    <row r="54" spans="2:7" ht="15.75" thickBot="1" x14ac:dyDescent="0.3">
      <c r="B54" s="7">
        <v>6.3</v>
      </c>
      <c r="C54" s="8" t="s">
        <v>69</v>
      </c>
      <c r="D54" s="9" t="s">
        <v>14</v>
      </c>
      <c r="E54" s="10">
        <v>450</v>
      </c>
      <c r="F54" s="11">
        <v>31420.18</v>
      </c>
      <c r="G54" s="11">
        <v>14139081</v>
      </c>
    </row>
    <row r="55" spans="2:7" ht="15.75" thickBot="1" x14ac:dyDescent="0.3">
      <c r="B55" s="7">
        <v>6.4</v>
      </c>
      <c r="C55" s="8" t="s">
        <v>70</v>
      </c>
      <c r="D55" s="9" t="s">
        <v>18</v>
      </c>
      <c r="E55" s="10">
        <v>47</v>
      </c>
      <c r="F55" s="11">
        <v>16544.72</v>
      </c>
      <c r="G55" s="11">
        <v>777601.84</v>
      </c>
    </row>
    <row r="56" spans="2:7" ht="15.75" thickBot="1" x14ac:dyDescent="0.3">
      <c r="B56" s="7">
        <v>6.5</v>
      </c>
      <c r="C56" s="8" t="s">
        <v>71</v>
      </c>
      <c r="D56" s="9" t="s">
        <v>18</v>
      </c>
      <c r="E56" s="10">
        <v>125</v>
      </c>
      <c r="F56" s="11">
        <v>14524.72</v>
      </c>
      <c r="G56" s="11">
        <v>1815590</v>
      </c>
    </row>
    <row r="57" spans="2:7" ht="15.75" thickBot="1" x14ac:dyDescent="0.3">
      <c r="B57" s="90" t="s">
        <v>15</v>
      </c>
      <c r="C57" s="91"/>
      <c r="D57" s="91"/>
      <c r="E57" s="91"/>
      <c r="F57" s="92"/>
      <c r="G57" s="13">
        <v>19987440.239999998</v>
      </c>
    </row>
    <row r="58" spans="2:7" ht="15.75" thickBot="1" x14ac:dyDescent="0.3">
      <c r="B58" s="21">
        <v>7</v>
      </c>
      <c r="C58" s="93" t="s">
        <v>215</v>
      </c>
      <c r="D58" s="94"/>
      <c r="E58" s="94"/>
      <c r="F58" s="95"/>
      <c r="G58" s="7"/>
    </row>
    <row r="59" spans="2:7" ht="15.75" thickBot="1" x14ac:dyDescent="0.3">
      <c r="B59" s="22">
        <v>7.1</v>
      </c>
      <c r="C59" s="23" t="s">
        <v>72</v>
      </c>
      <c r="D59" s="15" t="s">
        <v>24</v>
      </c>
      <c r="E59" s="16">
        <v>132</v>
      </c>
      <c r="F59" s="12">
        <v>864626.44</v>
      </c>
      <c r="G59" s="11">
        <v>114130690.08</v>
      </c>
    </row>
    <row r="60" spans="2:7" ht="15.75" thickBot="1" x14ac:dyDescent="0.3">
      <c r="B60" s="90" t="s">
        <v>15</v>
      </c>
      <c r="C60" s="91"/>
      <c r="D60" s="91"/>
      <c r="E60" s="91"/>
      <c r="F60" s="92"/>
      <c r="G60" s="13">
        <v>114130690.08</v>
      </c>
    </row>
    <row r="61" spans="2:7" ht="15.75" thickBot="1" x14ac:dyDescent="0.3">
      <c r="B61" s="5">
        <v>8</v>
      </c>
      <c r="C61" s="93" t="s">
        <v>73</v>
      </c>
      <c r="D61" s="94"/>
      <c r="E61" s="94"/>
      <c r="F61" s="95"/>
      <c r="G61" s="7"/>
    </row>
    <row r="62" spans="2:7" ht="15.75" thickBot="1" x14ac:dyDescent="0.3">
      <c r="B62" s="5">
        <v>8.1</v>
      </c>
      <c r="C62" s="99" t="s">
        <v>74</v>
      </c>
      <c r="D62" s="100"/>
      <c r="E62" s="100"/>
      <c r="F62" s="101"/>
      <c r="G62" s="7"/>
    </row>
    <row r="63" spans="2:7" ht="15.75" thickBot="1" x14ac:dyDescent="0.3">
      <c r="B63" s="7" t="s">
        <v>75</v>
      </c>
      <c r="C63" s="23" t="s">
        <v>76</v>
      </c>
      <c r="D63" s="9" t="s">
        <v>24</v>
      </c>
      <c r="E63" s="10">
        <v>1</v>
      </c>
      <c r="F63" s="11">
        <v>572680</v>
      </c>
      <c r="G63" s="11">
        <v>572680</v>
      </c>
    </row>
    <row r="64" spans="2:7" ht="15.75" thickBot="1" x14ac:dyDescent="0.3">
      <c r="B64" s="19" t="s">
        <v>77</v>
      </c>
      <c r="C64" s="8" t="s">
        <v>78</v>
      </c>
      <c r="D64" s="9" t="s">
        <v>24</v>
      </c>
      <c r="E64" s="10">
        <v>1</v>
      </c>
      <c r="F64" s="11">
        <v>2249920</v>
      </c>
      <c r="G64" s="11">
        <v>2249920</v>
      </c>
    </row>
    <row r="65" spans="2:7" ht="15.75" thickBot="1" x14ac:dyDescent="0.3">
      <c r="B65" s="19" t="s">
        <v>79</v>
      </c>
      <c r="C65" s="8" t="s">
        <v>80</v>
      </c>
      <c r="D65" s="9" t="s">
        <v>24</v>
      </c>
      <c r="E65" s="10">
        <v>1</v>
      </c>
      <c r="F65" s="11">
        <v>13638600</v>
      </c>
      <c r="G65" s="11">
        <v>13638600</v>
      </c>
    </row>
    <row r="66" spans="2:7" ht="15.75" thickBot="1" x14ac:dyDescent="0.3">
      <c r="B66" s="20" t="s">
        <v>81</v>
      </c>
      <c r="C66" s="8" t="s">
        <v>82</v>
      </c>
      <c r="D66" s="9" t="s">
        <v>24</v>
      </c>
      <c r="E66" s="10">
        <v>35</v>
      </c>
      <c r="F66" s="11">
        <v>147868</v>
      </c>
      <c r="G66" s="11">
        <v>5175380</v>
      </c>
    </row>
    <row r="67" spans="2:7" ht="15.75" thickBot="1" x14ac:dyDescent="0.3">
      <c r="B67" s="20" t="s">
        <v>83</v>
      </c>
      <c r="C67" s="8" t="s">
        <v>84</v>
      </c>
      <c r="D67" s="9" t="s">
        <v>24</v>
      </c>
      <c r="E67" s="10">
        <v>1</v>
      </c>
      <c r="F67" s="11">
        <v>6214360</v>
      </c>
      <c r="G67" s="11">
        <v>6214360</v>
      </c>
    </row>
    <row r="68" spans="2:7" ht="15.75" thickBot="1" x14ac:dyDescent="0.3">
      <c r="B68" s="25"/>
      <c r="C68" s="25"/>
      <c r="D68" s="25"/>
      <c r="E68" s="25"/>
      <c r="F68" s="25"/>
      <c r="G68" s="26">
        <v>27850940</v>
      </c>
    </row>
    <row r="69" spans="2:7" ht="15.75" thickBot="1" x14ac:dyDescent="0.3">
      <c r="B69" s="27">
        <v>8.1999999999999993</v>
      </c>
      <c r="C69" s="99" t="s">
        <v>85</v>
      </c>
      <c r="D69" s="100"/>
      <c r="E69" s="100"/>
      <c r="F69" s="100"/>
    </row>
    <row r="70" spans="2:7" ht="15.75" thickBot="1" x14ac:dyDescent="0.3">
      <c r="B70" s="7" t="s">
        <v>86</v>
      </c>
      <c r="C70" s="23" t="s">
        <v>87</v>
      </c>
      <c r="D70" s="9" t="s">
        <v>88</v>
      </c>
      <c r="E70" s="10">
        <v>1</v>
      </c>
      <c r="F70" s="11">
        <v>838080</v>
      </c>
      <c r="G70" s="12">
        <v>838080</v>
      </c>
    </row>
    <row r="71" spans="2:7" ht="15.75" thickBot="1" x14ac:dyDescent="0.3">
      <c r="B71" s="19" t="s">
        <v>89</v>
      </c>
      <c r="C71" s="8" t="s">
        <v>90</v>
      </c>
      <c r="D71" s="9" t="s">
        <v>88</v>
      </c>
      <c r="E71" s="10">
        <v>1</v>
      </c>
      <c r="F71" s="11">
        <v>408240</v>
      </c>
      <c r="G71" s="11">
        <v>408240</v>
      </c>
    </row>
    <row r="72" spans="2:7" ht="15.75" thickBot="1" x14ac:dyDescent="0.3">
      <c r="B72" s="19" t="s">
        <v>91</v>
      </c>
      <c r="C72" s="8" t="s">
        <v>92</v>
      </c>
      <c r="D72" s="9" t="s">
        <v>88</v>
      </c>
      <c r="E72" s="10">
        <v>1</v>
      </c>
      <c r="F72" s="11">
        <v>247940</v>
      </c>
      <c r="G72" s="11">
        <v>247940</v>
      </c>
    </row>
    <row r="73" spans="2:7" ht="15.75" thickBot="1" x14ac:dyDescent="0.3">
      <c r="B73" s="19" t="s">
        <v>93</v>
      </c>
      <c r="C73" s="8" t="s">
        <v>94</v>
      </c>
      <c r="D73" s="9" t="s">
        <v>14</v>
      </c>
      <c r="E73" s="10">
        <v>38</v>
      </c>
      <c r="F73" s="11">
        <v>105178</v>
      </c>
      <c r="G73" s="11">
        <v>3996764</v>
      </c>
    </row>
    <row r="74" spans="2:7" ht="15.75" thickBot="1" x14ac:dyDescent="0.3">
      <c r="B74" s="19" t="s">
        <v>95</v>
      </c>
      <c r="C74" s="8" t="s">
        <v>96</v>
      </c>
      <c r="D74" s="9" t="s">
        <v>14</v>
      </c>
      <c r="E74" s="10">
        <v>38</v>
      </c>
      <c r="F74" s="11">
        <v>60422</v>
      </c>
      <c r="G74" s="11">
        <v>2296036</v>
      </c>
    </row>
    <row r="75" spans="2:7" ht="15.75" thickBot="1" x14ac:dyDescent="0.3">
      <c r="B75" s="25"/>
      <c r="C75" s="25"/>
      <c r="D75" s="25"/>
      <c r="E75" s="25"/>
      <c r="F75" s="25"/>
      <c r="G75" s="26">
        <v>7787060</v>
      </c>
    </row>
    <row r="76" spans="2:7" ht="15.75" thickBot="1" x14ac:dyDescent="0.3">
      <c r="B76" s="27">
        <v>8.3000000000000007</v>
      </c>
      <c r="C76" s="99" t="s">
        <v>97</v>
      </c>
      <c r="D76" s="100"/>
      <c r="E76" s="100"/>
      <c r="F76" s="100"/>
    </row>
    <row r="77" spans="2:7" ht="15.75" thickBot="1" x14ac:dyDescent="0.3">
      <c r="B77" s="7" t="s">
        <v>98</v>
      </c>
      <c r="C77" s="23" t="s">
        <v>193</v>
      </c>
      <c r="D77" s="9" t="s">
        <v>88</v>
      </c>
      <c r="E77" s="10">
        <v>20</v>
      </c>
      <c r="F77" s="11">
        <v>41768</v>
      </c>
      <c r="G77" s="12">
        <v>835360</v>
      </c>
    </row>
    <row r="78" spans="2:7" ht="15.75" thickBot="1" x14ac:dyDescent="0.3">
      <c r="B78" s="19" t="s">
        <v>100</v>
      </c>
      <c r="C78" s="8" t="s">
        <v>194</v>
      </c>
      <c r="D78" s="9" t="s">
        <v>24</v>
      </c>
      <c r="E78" s="10">
        <v>15</v>
      </c>
      <c r="F78" s="11">
        <v>55568</v>
      </c>
      <c r="G78" s="11">
        <v>833520</v>
      </c>
    </row>
    <row r="79" spans="2:7" ht="15.75" thickBot="1" x14ac:dyDescent="0.3">
      <c r="B79" s="19" t="s">
        <v>102</v>
      </c>
      <c r="C79" s="8" t="s">
        <v>103</v>
      </c>
      <c r="D79" s="9" t="s">
        <v>88</v>
      </c>
      <c r="E79" s="10">
        <v>1</v>
      </c>
      <c r="F79" s="11">
        <v>71768</v>
      </c>
      <c r="G79" s="11">
        <v>71768</v>
      </c>
    </row>
    <row r="80" spans="2:7" ht="15.75" thickBot="1" x14ac:dyDescent="0.3">
      <c r="B80" s="19" t="s">
        <v>104</v>
      </c>
      <c r="C80" s="8" t="s">
        <v>105</v>
      </c>
      <c r="D80" s="9" t="s">
        <v>14</v>
      </c>
      <c r="E80" s="10">
        <v>350</v>
      </c>
      <c r="F80" s="11">
        <v>52412</v>
      </c>
      <c r="G80" s="11">
        <v>18344200</v>
      </c>
    </row>
    <row r="81" spans="2:7" ht="15.75" thickBot="1" x14ac:dyDescent="0.3">
      <c r="B81" s="19"/>
      <c r="C81" s="25"/>
      <c r="D81" s="25"/>
      <c r="E81" s="25"/>
      <c r="F81" s="25"/>
      <c r="G81" s="26">
        <v>20084848</v>
      </c>
    </row>
    <row r="82" spans="2:7" ht="15.75" thickBot="1" x14ac:dyDescent="0.3">
      <c r="B82" s="5">
        <v>8.4</v>
      </c>
      <c r="C82" s="99" t="s">
        <v>106</v>
      </c>
      <c r="D82" s="100"/>
      <c r="E82" s="100"/>
      <c r="F82" s="100"/>
    </row>
    <row r="83" spans="2:7" ht="15.75" thickBot="1" x14ac:dyDescent="0.3">
      <c r="B83" s="7" t="s">
        <v>107</v>
      </c>
      <c r="C83" s="23" t="s">
        <v>108</v>
      </c>
      <c r="D83" s="9" t="s">
        <v>24</v>
      </c>
      <c r="E83" s="10">
        <v>3</v>
      </c>
      <c r="F83" s="11">
        <v>102860</v>
      </c>
      <c r="G83" s="12">
        <v>308580</v>
      </c>
    </row>
    <row r="84" spans="2:7" ht="15.75" thickBot="1" x14ac:dyDescent="0.3">
      <c r="B84" s="19" t="s">
        <v>109</v>
      </c>
      <c r="C84" s="8" t="s">
        <v>110</v>
      </c>
      <c r="D84" s="9" t="s">
        <v>88</v>
      </c>
      <c r="E84" s="10">
        <v>34</v>
      </c>
      <c r="F84" s="11">
        <v>115360</v>
      </c>
      <c r="G84" s="11">
        <v>3922240</v>
      </c>
    </row>
    <row r="85" spans="2:7" ht="15.75" thickBot="1" x14ac:dyDescent="0.3">
      <c r="B85" s="19" t="s">
        <v>111</v>
      </c>
      <c r="C85" s="8" t="s">
        <v>112</v>
      </c>
      <c r="D85" s="9" t="s">
        <v>88</v>
      </c>
      <c r="E85" s="10">
        <v>24</v>
      </c>
      <c r="F85" s="11">
        <v>187620</v>
      </c>
      <c r="G85" s="11">
        <v>4502880</v>
      </c>
    </row>
    <row r="86" spans="2:7" ht="15.75" thickBot="1" x14ac:dyDescent="0.3">
      <c r="B86" s="19" t="s">
        <v>113</v>
      </c>
      <c r="C86" s="8" t="s">
        <v>114</v>
      </c>
      <c r="D86" s="9" t="s">
        <v>88</v>
      </c>
      <c r="E86" s="10">
        <v>4</v>
      </c>
      <c r="F86" s="11">
        <v>353560</v>
      </c>
      <c r="G86" s="11">
        <v>1414240</v>
      </c>
    </row>
    <row r="87" spans="2:7" ht="15.75" thickBot="1" x14ac:dyDescent="0.3">
      <c r="B87" s="19" t="s">
        <v>115</v>
      </c>
      <c r="C87" s="8" t="s">
        <v>116</v>
      </c>
      <c r="D87" s="9" t="s">
        <v>88</v>
      </c>
      <c r="E87" s="10">
        <v>4</v>
      </c>
      <c r="F87" s="11">
        <v>204120</v>
      </c>
      <c r="G87" s="11">
        <v>816480</v>
      </c>
    </row>
    <row r="88" spans="2:7" ht="15.75" thickBot="1" x14ac:dyDescent="0.3">
      <c r="B88" s="19" t="s">
        <v>117</v>
      </c>
      <c r="C88" s="8" t="s">
        <v>118</v>
      </c>
      <c r="D88" s="9" t="s">
        <v>88</v>
      </c>
      <c r="E88" s="10">
        <v>17</v>
      </c>
      <c r="F88" s="11">
        <v>223960</v>
      </c>
      <c r="G88" s="11">
        <v>3807320</v>
      </c>
    </row>
    <row r="89" spans="2:7" ht="15.75" thickBot="1" x14ac:dyDescent="0.3">
      <c r="B89" s="19" t="s">
        <v>119</v>
      </c>
      <c r="C89" s="8" t="s">
        <v>120</v>
      </c>
      <c r="D89" s="9" t="s">
        <v>88</v>
      </c>
      <c r="E89" s="10">
        <v>2</v>
      </c>
      <c r="F89" s="11">
        <v>115908</v>
      </c>
      <c r="G89" s="11">
        <v>231816</v>
      </c>
    </row>
    <row r="90" spans="2:7" ht="15.75" thickBot="1" x14ac:dyDescent="0.3">
      <c r="B90" s="19" t="s">
        <v>121</v>
      </c>
      <c r="C90" s="8" t="s">
        <v>122</v>
      </c>
      <c r="D90" s="9" t="s">
        <v>24</v>
      </c>
      <c r="E90" s="10">
        <v>4</v>
      </c>
      <c r="F90" s="11">
        <v>62208</v>
      </c>
      <c r="G90" s="11">
        <v>248832</v>
      </c>
    </row>
    <row r="91" spans="2:7" ht="15.75" thickBot="1" x14ac:dyDescent="0.3">
      <c r="B91" s="19" t="s">
        <v>123</v>
      </c>
      <c r="C91" s="8" t="s">
        <v>124</v>
      </c>
      <c r="D91" s="9" t="s">
        <v>24</v>
      </c>
      <c r="E91" s="10">
        <v>3</v>
      </c>
      <c r="F91" s="11">
        <v>64308</v>
      </c>
      <c r="G91" s="11">
        <v>192924</v>
      </c>
    </row>
    <row r="92" spans="2:7" ht="15.75" thickBot="1" x14ac:dyDescent="0.3">
      <c r="B92" s="19" t="s">
        <v>125</v>
      </c>
      <c r="C92" s="8" t="s">
        <v>126</v>
      </c>
      <c r="D92" s="9" t="s">
        <v>24</v>
      </c>
      <c r="E92" s="10">
        <v>1</v>
      </c>
      <c r="F92" s="11">
        <v>68578</v>
      </c>
      <c r="G92" s="11">
        <v>68578</v>
      </c>
    </row>
    <row r="93" spans="2:7" ht="15.75" thickBot="1" x14ac:dyDescent="0.3">
      <c r="B93" s="19" t="s">
        <v>127</v>
      </c>
      <c r="C93" s="8" t="s">
        <v>128</v>
      </c>
      <c r="D93" s="9" t="s">
        <v>14</v>
      </c>
      <c r="E93" s="10">
        <v>960</v>
      </c>
      <c r="F93" s="11">
        <v>36576</v>
      </c>
      <c r="G93" s="11">
        <v>35112960</v>
      </c>
    </row>
    <row r="94" spans="2:7" ht="15.75" thickBot="1" x14ac:dyDescent="0.3">
      <c r="B94" s="25"/>
      <c r="C94" s="25"/>
      <c r="D94" s="25"/>
      <c r="E94" s="25"/>
      <c r="F94" s="25"/>
      <c r="G94" s="26">
        <v>50626850</v>
      </c>
    </row>
    <row r="95" spans="2:7" ht="15.75" thickBot="1" x14ac:dyDescent="0.3">
      <c r="B95" s="27">
        <v>8.5</v>
      </c>
      <c r="C95" s="99" t="s">
        <v>129</v>
      </c>
      <c r="D95" s="100"/>
      <c r="E95" s="100"/>
      <c r="F95" s="100"/>
    </row>
    <row r="96" spans="2:7" ht="15.75" thickBot="1" x14ac:dyDescent="0.3">
      <c r="B96" s="7" t="s">
        <v>130</v>
      </c>
      <c r="C96" s="23" t="s">
        <v>131</v>
      </c>
      <c r="D96" s="9" t="s">
        <v>88</v>
      </c>
      <c r="E96" s="10">
        <v>1</v>
      </c>
      <c r="F96" s="11">
        <v>1529340</v>
      </c>
      <c r="G96" s="12">
        <v>1529340</v>
      </c>
    </row>
    <row r="97" spans="2:7" ht="15.75" thickBot="1" x14ac:dyDescent="0.3">
      <c r="B97" s="19" t="s">
        <v>132</v>
      </c>
      <c r="C97" s="8" t="s">
        <v>133</v>
      </c>
      <c r="D97" s="9" t="s">
        <v>88</v>
      </c>
      <c r="E97" s="10">
        <v>1</v>
      </c>
      <c r="F97" s="11">
        <v>222712</v>
      </c>
      <c r="G97" s="11">
        <v>222712</v>
      </c>
    </row>
    <row r="98" spans="2:7" ht="15.75" thickBot="1" x14ac:dyDescent="0.3">
      <c r="B98" s="19" t="s">
        <v>134</v>
      </c>
      <c r="C98" s="8" t="s">
        <v>195</v>
      </c>
      <c r="D98" s="9" t="s">
        <v>88</v>
      </c>
      <c r="E98" s="10">
        <v>1</v>
      </c>
      <c r="F98" s="11">
        <v>3731600</v>
      </c>
      <c r="G98" s="11">
        <v>3731600</v>
      </c>
    </row>
    <row r="99" spans="2:7" ht="15.75" thickBot="1" x14ac:dyDescent="0.3">
      <c r="B99" s="19" t="s">
        <v>136</v>
      </c>
      <c r="C99" s="8" t="s">
        <v>196</v>
      </c>
      <c r="D99" s="9" t="s">
        <v>88</v>
      </c>
      <c r="E99" s="10">
        <v>1</v>
      </c>
      <c r="F99" s="11">
        <v>386200</v>
      </c>
      <c r="G99" s="11">
        <v>386200</v>
      </c>
    </row>
    <row r="100" spans="2:7" ht="15.75" thickBot="1" x14ac:dyDescent="0.3">
      <c r="B100" s="19" t="s">
        <v>138</v>
      </c>
      <c r="C100" s="8" t="s">
        <v>139</v>
      </c>
      <c r="D100" s="9" t="s">
        <v>88</v>
      </c>
      <c r="E100" s="10">
        <v>1</v>
      </c>
      <c r="F100" s="11">
        <v>86880</v>
      </c>
      <c r="G100" s="11">
        <v>86880</v>
      </c>
    </row>
    <row r="101" spans="2:7" ht="15.75" thickBot="1" x14ac:dyDescent="0.3">
      <c r="B101" s="19" t="s">
        <v>140</v>
      </c>
      <c r="C101" s="8" t="s">
        <v>141</v>
      </c>
      <c r="D101" s="9" t="s">
        <v>88</v>
      </c>
      <c r="E101" s="10">
        <v>2</v>
      </c>
      <c r="F101" s="11">
        <v>96896</v>
      </c>
      <c r="G101" s="11">
        <v>193792</v>
      </c>
    </row>
    <row r="102" spans="2:7" ht="15.75" thickBot="1" x14ac:dyDescent="0.3">
      <c r="B102" s="20" t="s">
        <v>142</v>
      </c>
      <c r="C102" s="8" t="s">
        <v>143</v>
      </c>
      <c r="D102" s="9" t="s">
        <v>88</v>
      </c>
      <c r="E102" s="10">
        <v>8</v>
      </c>
      <c r="F102" s="11">
        <v>79176</v>
      </c>
      <c r="G102" s="11">
        <v>633408</v>
      </c>
    </row>
    <row r="103" spans="2:7" ht="15.75" thickBot="1" x14ac:dyDescent="0.3">
      <c r="B103" s="20" t="s">
        <v>144</v>
      </c>
      <c r="C103" s="8" t="s">
        <v>197</v>
      </c>
      <c r="D103" s="9" t="s">
        <v>14</v>
      </c>
      <c r="E103" s="10">
        <v>540</v>
      </c>
      <c r="F103" s="11">
        <v>8780</v>
      </c>
      <c r="G103" s="11">
        <v>4741200</v>
      </c>
    </row>
    <row r="104" spans="2:7" ht="15.75" thickBot="1" x14ac:dyDescent="0.3">
      <c r="B104" s="19" t="s">
        <v>146</v>
      </c>
      <c r="C104" s="8" t="s">
        <v>147</v>
      </c>
      <c r="D104" s="9" t="s">
        <v>14</v>
      </c>
      <c r="E104" s="10">
        <v>90</v>
      </c>
      <c r="F104" s="11">
        <v>20750</v>
      </c>
      <c r="G104" s="11">
        <v>1867500</v>
      </c>
    </row>
    <row r="105" spans="2:7" ht="15.75" thickBot="1" x14ac:dyDescent="0.3">
      <c r="B105" s="19" t="s">
        <v>148</v>
      </c>
      <c r="C105" s="8" t="s">
        <v>149</v>
      </c>
      <c r="D105" s="9" t="s">
        <v>14</v>
      </c>
      <c r="E105" s="10">
        <v>36</v>
      </c>
      <c r="F105" s="11">
        <v>89840</v>
      </c>
      <c r="G105" s="11">
        <v>3234240</v>
      </c>
    </row>
    <row r="106" spans="2:7" ht="15.75" thickBot="1" x14ac:dyDescent="0.3">
      <c r="B106" s="25"/>
      <c r="C106" s="25"/>
      <c r="D106" s="25"/>
      <c r="E106" s="25"/>
      <c r="F106" s="25"/>
      <c r="G106" s="26">
        <v>16626872</v>
      </c>
    </row>
    <row r="107" spans="2:7" ht="15.75" thickBot="1" x14ac:dyDescent="0.3">
      <c r="B107" s="27">
        <v>8.6</v>
      </c>
      <c r="C107" s="99" t="s">
        <v>150</v>
      </c>
      <c r="D107" s="100"/>
      <c r="E107" s="100"/>
      <c r="F107" s="100"/>
    </row>
    <row r="108" spans="2:7" ht="15.75" thickBot="1" x14ac:dyDescent="0.3">
      <c r="B108" s="7" t="s">
        <v>151</v>
      </c>
      <c r="C108" s="23" t="s">
        <v>152</v>
      </c>
      <c r="D108" s="9" t="s">
        <v>88</v>
      </c>
      <c r="E108" s="10">
        <v>1</v>
      </c>
      <c r="F108" s="11">
        <v>2466520</v>
      </c>
      <c r="G108" s="12">
        <v>2466520</v>
      </c>
    </row>
    <row r="109" spans="2:7" ht="15.75" thickBot="1" x14ac:dyDescent="0.3">
      <c r="B109" s="19" t="s">
        <v>153</v>
      </c>
      <c r="C109" s="8" t="s">
        <v>154</v>
      </c>
      <c r="D109" s="9" t="s">
        <v>88</v>
      </c>
      <c r="E109" s="10">
        <v>8</v>
      </c>
      <c r="F109" s="11">
        <v>2456600</v>
      </c>
      <c r="G109" s="11">
        <v>19652800</v>
      </c>
    </row>
    <row r="110" spans="2:7" ht="15.75" thickBot="1" x14ac:dyDescent="0.3">
      <c r="B110" s="19" t="s">
        <v>155</v>
      </c>
      <c r="C110" s="8" t="s">
        <v>156</v>
      </c>
      <c r="D110" s="9" t="s">
        <v>88</v>
      </c>
      <c r="E110" s="10">
        <v>4</v>
      </c>
      <c r="F110" s="11">
        <v>125520</v>
      </c>
      <c r="G110" s="11">
        <v>502080</v>
      </c>
    </row>
    <row r="111" spans="2:7" ht="15.75" thickBot="1" x14ac:dyDescent="0.3">
      <c r="B111" s="19" t="s">
        <v>157</v>
      </c>
      <c r="C111" s="8" t="s">
        <v>158</v>
      </c>
      <c r="D111" s="9" t="s">
        <v>88</v>
      </c>
      <c r="E111" s="10">
        <v>2</v>
      </c>
      <c r="F111" s="11">
        <v>66520</v>
      </c>
      <c r="G111" s="11">
        <v>133040</v>
      </c>
    </row>
    <row r="112" spans="2:7" ht="15.75" thickBot="1" x14ac:dyDescent="0.3">
      <c r="B112" s="19" t="s">
        <v>159</v>
      </c>
      <c r="C112" s="8" t="s">
        <v>160</v>
      </c>
      <c r="D112" s="9" t="s">
        <v>88</v>
      </c>
      <c r="E112" s="10">
        <v>232</v>
      </c>
      <c r="F112" s="11">
        <v>18056</v>
      </c>
      <c r="G112" s="11">
        <v>4188992</v>
      </c>
    </row>
    <row r="113" spans="2:7" ht="15.75" thickBot="1" x14ac:dyDescent="0.3">
      <c r="B113" s="19"/>
      <c r="C113" s="25"/>
      <c r="D113" s="25"/>
      <c r="E113" s="25"/>
      <c r="F113" s="25"/>
      <c r="G113" s="26">
        <v>26943432</v>
      </c>
    </row>
    <row r="114" spans="2:7" ht="15.75" thickBot="1" x14ac:dyDescent="0.3">
      <c r="B114" s="5">
        <v>9</v>
      </c>
      <c r="C114" s="93" t="s">
        <v>161</v>
      </c>
      <c r="D114" s="94"/>
      <c r="E114" s="94"/>
      <c r="F114" s="94"/>
    </row>
    <row r="115" spans="2:7" ht="15.75" thickBot="1" x14ac:dyDescent="0.3">
      <c r="B115" s="7">
        <v>9.1</v>
      </c>
      <c r="C115" s="8" t="s">
        <v>162</v>
      </c>
      <c r="D115" s="9" t="s">
        <v>18</v>
      </c>
      <c r="E115" s="10">
        <v>240</v>
      </c>
      <c r="F115" s="11">
        <v>18082.47</v>
      </c>
      <c r="G115" s="12">
        <v>4339792.8</v>
      </c>
    </row>
    <row r="116" spans="2:7" ht="15.75" thickBot="1" x14ac:dyDescent="0.3">
      <c r="B116" s="90" t="s">
        <v>15</v>
      </c>
      <c r="C116" s="91"/>
      <c r="D116" s="91"/>
      <c r="E116" s="91"/>
      <c r="F116" s="92"/>
      <c r="G116" s="13">
        <v>4339792.8</v>
      </c>
    </row>
    <row r="117" spans="2:7" ht="15.75" thickBot="1" x14ac:dyDescent="0.3">
      <c r="B117" s="90"/>
      <c r="C117" s="91"/>
      <c r="D117" s="91"/>
      <c r="E117" s="91"/>
      <c r="F117" s="92"/>
      <c r="G117" s="17"/>
    </row>
    <row r="118" spans="2:7" ht="15.75" thickBot="1" x14ac:dyDescent="0.3">
      <c r="B118" s="28"/>
      <c r="C118" s="8"/>
      <c r="D118" s="93" t="s">
        <v>163</v>
      </c>
      <c r="E118" s="94"/>
      <c r="F118" s="95"/>
      <c r="G118" s="13">
        <v>468832018.32999998</v>
      </c>
    </row>
    <row r="119" spans="2:7" ht="15.75" thickBot="1" x14ac:dyDescent="0.3">
      <c r="B119" s="28"/>
      <c r="C119" s="105" t="s">
        <v>164</v>
      </c>
      <c r="D119" s="90" t="s">
        <v>198</v>
      </c>
      <c r="E119" s="91"/>
      <c r="F119" s="108"/>
      <c r="G119" s="13">
        <v>107831364.22</v>
      </c>
    </row>
    <row r="120" spans="2:7" ht="15.75" thickBot="1" x14ac:dyDescent="0.3">
      <c r="B120" s="28"/>
      <c r="C120" s="106"/>
      <c r="D120" s="90" t="s">
        <v>199</v>
      </c>
      <c r="E120" s="91"/>
      <c r="F120" s="108"/>
      <c r="G120" s="13">
        <v>14064960.550000001</v>
      </c>
    </row>
    <row r="121" spans="2:7" ht="15.75" thickBot="1" x14ac:dyDescent="0.3">
      <c r="B121" s="28"/>
      <c r="C121" s="107"/>
      <c r="D121" s="90" t="s">
        <v>200</v>
      </c>
      <c r="E121" s="91"/>
      <c r="F121" s="92"/>
      <c r="G121" s="13">
        <v>18753280.73</v>
      </c>
    </row>
    <row r="122" spans="2:7" ht="15.75" thickBot="1" x14ac:dyDescent="0.3">
      <c r="B122" s="28"/>
      <c r="C122" s="17"/>
      <c r="D122" s="109"/>
      <c r="E122" s="110"/>
      <c r="F122" s="111"/>
      <c r="G122" s="18"/>
    </row>
    <row r="123" spans="2:7" ht="15.75" thickBot="1" x14ac:dyDescent="0.3">
      <c r="B123" s="28"/>
      <c r="C123" s="17"/>
      <c r="D123" s="102" t="s">
        <v>201</v>
      </c>
      <c r="E123" s="103"/>
      <c r="F123" s="104"/>
      <c r="G123" s="13">
        <v>3563123.34</v>
      </c>
    </row>
    <row r="124" spans="2:7" ht="15.75" thickBot="1" x14ac:dyDescent="0.3">
      <c r="B124" s="28"/>
      <c r="C124" s="8"/>
      <c r="D124" s="90" t="s">
        <v>202</v>
      </c>
      <c r="E124" s="91"/>
      <c r="F124" s="92"/>
      <c r="G124" s="13">
        <v>613044747.16999996</v>
      </c>
    </row>
  </sheetData>
  <customSheetViews>
    <customSheetView guid="{F1AB7EF9-EFDC-4844-A199-251B3B7D7889}" topLeftCell="A107">
      <selection activeCell="J7" sqref="J7"/>
      <pageMargins left="0.7" right="0.7" top="0.75" bottom="0.75" header="0.3" footer="0.3"/>
      <pageSetup paperSize="9" orientation="portrait" horizontalDpi="360" verticalDpi="360" r:id="rId1"/>
    </customSheetView>
  </customSheetViews>
  <mergeCells count="32">
    <mergeCell ref="D123:F123"/>
    <mergeCell ref="D124:F124"/>
    <mergeCell ref="D118:F118"/>
    <mergeCell ref="C119:C121"/>
    <mergeCell ref="D119:F119"/>
    <mergeCell ref="D120:F120"/>
    <mergeCell ref="D121:F121"/>
    <mergeCell ref="D122:F122"/>
    <mergeCell ref="B117:F117"/>
    <mergeCell ref="C58:F58"/>
    <mergeCell ref="B60:F60"/>
    <mergeCell ref="C61:F61"/>
    <mergeCell ref="C62:F62"/>
    <mergeCell ref="C69:F69"/>
    <mergeCell ref="C76:F76"/>
    <mergeCell ref="C82:F82"/>
    <mergeCell ref="C95:F95"/>
    <mergeCell ref="C107:F107"/>
    <mergeCell ref="C114:F114"/>
    <mergeCell ref="B116:F116"/>
    <mergeCell ref="B57:F57"/>
    <mergeCell ref="C4:F4"/>
    <mergeCell ref="B6:F6"/>
    <mergeCell ref="C7:F7"/>
    <mergeCell ref="B13:F13"/>
    <mergeCell ref="C14:F14"/>
    <mergeCell ref="B23:F23"/>
    <mergeCell ref="C24:F24"/>
    <mergeCell ref="B31:F31"/>
    <mergeCell ref="B35:F35"/>
    <mergeCell ref="C36:F36"/>
    <mergeCell ref="B50:F50"/>
  </mergeCells>
  <pageMargins left="0.7" right="0.7" top="0.75" bottom="0.75" header="0.3" footer="0.3"/>
  <pageSetup paperSize="9" orientation="portrait" horizontalDpi="360" verticalDpi="36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46ED15E1E97E545AB1EA58E6F659755" ma:contentTypeVersion="9" ma:contentTypeDescription="Crear nuevo documento." ma:contentTypeScope="" ma:versionID="d4a8bec5969b05e85112423461b8ab5d">
  <xsd:schema xmlns:xsd="http://www.w3.org/2001/XMLSchema" xmlns:xs="http://www.w3.org/2001/XMLSchema" xmlns:p="http://schemas.microsoft.com/office/2006/metadata/properties" xmlns:ns3="edb4a288-17c0-409b-be07-d1c7bdacde27" targetNamespace="http://schemas.microsoft.com/office/2006/metadata/properties" ma:root="true" ma:fieldsID="cd00ed01b558c46be436853e5c4fe6fc" ns3:_="">
    <xsd:import namespace="edb4a288-17c0-409b-be07-d1c7bdacde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4a288-17c0-409b-be07-d1c7bdacde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C7B009-9693-4053-A09B-F1C04787A961}">
  <ds:schemaRefs>
    <ds:schemaRef ds:uri="http://schemas.microsoft.com/sharepoint/v3/contenttype/forms"/>
  </ds:schemaRefs>
</ds:datastoreItem>
</file>

<file path=customXml/itemProps2.xml><?xml version="1.0" encoding="utf-8"?>
<ds:datastoreItem xmlns:ds="http://schemas.openxmlformats.org/officeDocument/2006/customXml" ds:itemID="{C00F0F77-BBBB-4FCD-80DA-969BA8FFD413}">
  <ds:schemaRefs>
    <ds:schemaRef ds:uri="http://schemas.microsoft.com/office/2006/metadata/properties"/>
    <ds:schemaRef ds:uri="http://www.w3.org/XML/1998/namespace"/>
    <ds:schemaRef ds:uri="http://purl.org/dc/terms/"/>
    <ds:schemaRef ds:uri="http://schemas.microsoft.com/office/2006/documentManagement/types"/>
    <ds:schemaRef ds:uri="edb4a288-17c0-409b-be07-d1c7bdacde27"/>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E64A3076-70E3-4A69-96DF-8A99AC228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4a288-17c0-409b-be07-d1c7bdacd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FORMATO OFERTA</vt:lpstr>
      <vt:lpstr>PRESUPUESTO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Udenar</cp:lastModifiedBy>
  <dcterms:created xsi:type="dcterms:W3CDTF">2022-11-27T15:02:40Z</dcterms:created>
  <dcterms:modified xsi:type="dcterms:W3CDTF">2022-11-29T06:15:41Z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0x010100446ED15E1E97E545AB1EA58E6F659755</vt:lpwstr>
  </property>
</Properties>
</file>