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C:\Users\Pili\Desktop\Proyecto CAMPUS\Financiera\Interventoría\Convocatoria Pública Interventoría\Evaluación de Factores Ponderables\"/>
    </mc:Choice>
  </mc:AlternateContent>
  <bookViews>
    <workbookView xWindow="0" yWindow="0" windowWidth="20490" windowHeight="7530" activeTab="1"/>
  </bookViews>
  <sheets>
    <sheet name="PUNTAJE" sheetId="6" r:id="rId1"/>
    <sheet name="CRITERIOS" sheetId="7" r:id="rId2"/>
    <sheet name="COD. ECONOMICAS" sheetId="1" r:id="rId3"/>
    <sheet name="EXP. PONDERABLE" sheetId="9" r:id="rId4"/>
    <sheet name="IND. NACIONAL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E4" i="6"/>
  <c r="E9" i="9"/>
  <c r="A4" i="3"/>
  <c r="C4" i="6"/>
  <c r="B8" i="1" l="1"/>
  <c r="E2" i="7"/>
  <c r="F4" i="6" l="1"/>
  <c r="E8" i="1" l="1"/>
  <c r="G8" i="1" l="1"/>
  <c r="D4" i="6" s="1"/>
  <c r="B4" i="6" s="1"/>
</calcChain>
</file>

<file path=xl/comments1.xml><?xml version="1.0" encoding="utf-8"?>
<comments xmlns="http://schemas.openxmlformats.org/spreadsheetml/2006/main">
  <authors>
    <author>Pili</author>
  </authors>
  <commentList>
    <comment ref="F8" authorId="0" shapeId="0">
      <text>
        <r>
          <rPr>
            <sz val="9"/>
            <color indexed="81"/>
            <rFont val="Tahoma"/>
            <charset val="1"/>
          </rPr>
          <t xml:space="preserve">
Dónde:
P = Puntaje
PG = Promedio geométrico
Pe = Propuesta evaluada
Para las propuestas cuyo valor sea superior al promedio geométrico
serán calificadas con la aplicación de la siguiente fórmula:
P = 100 + ( (PG - Pe ) / PG) X 100
P = Puntaje
PG = Promedio geométrico
Pe = Propuesta evaluada</t>
        </r>
      </text>
    </comment>
  </commentList>
</comments>
</file>

<file path=xl/sharedStrings.xml><?xml version="1.0" encoding="utf-8"?>
<sst xmlns="http://schemas.openxmlformats.org/spreadsheetml/2006/main" count="77" uniqueCount="75">
  <si>
    <t>PROPONENTE 1</t>
  </si>
  <si>
    <t>CALIFICACION</t>
  </si>
  <si>
    <t>NOMBRE</t>
  </si>
  <si>
    <t>ASIGNACION DE PUNTAJE</t>
  </si>
  <si>
    <t>PUNTAJE TOTAL</t>
  </si>
  <si>
    <t>CONDICIONES ECONOMICAS</t>
  </si>
  <si>
    <t>APOYO A LA INDUSTRIA NACIONAL</t>
  </si>
  <si>
    <t>PERSONAL EN SITUACION DE DISCAPACIDAD</t>
  </si>
  <si>
    <t>CUMPLE</t>
  </si>
  <si>
    <t>NOMBRE DEL PROPONENTE</t>
  </si>
  <si>
    <t>REQUISITOS HABILITANTES</t>
  </si>
  <si>
    <t>REVISION ARITMETICA DE LA PROPUESTA</t>
  </si>
  <si>
    <t>CRITERIOS</t>
  </si>
  <si>
    <t>PUNTAJES PARCIALES</t>
  </si>
  <si>
    <t xml:space="preserve"> CALIFICACION DE  LAS CONDICIONES ECONOMICAS - PRECIO</t>
  </si>
  <si>
    <t xml:space="preserve"> CALIFICACION DE  APOYO A LA INDUSTRIA NACIONAL</t>
  </si>
  <si>
    <t>BIENES O SERVICIOS NACIONALES / BIENES O SERVICIOS EXTRANJEROS</t>
  </si>
  <si>
    <t>PROPONENTE</t>
  </si>
  <si>
    <t>VALOR TRM</t>
  </si>
  <si>
    <t>METODO ASIGNADO</t>
  </si>
  <si>
    <t>PRESENTA PROPUESTA ECONOMICA Y PRECIO OFRECIDO EN LA PROPUESTA</t>
  </si>
  <si>
    <t>DISCREPANCIAS ENTRE VALOR EN LETRAS Y NUMEROS</t>
  </si>
  <si>
    <t>VALOR PROPUESTA DESPUES DE CORRECCION ARITMETICA</t>
  </si>
  <si>
    <t>https://www.datos.gov.co/Econom-a-y-Finanzas/Tasa-de-Cambio-Representativa-del-Mercado-Historic/mcec-87by</t>
  </si>
  <si>
    <t>DIA HABIL ANTERIOR A LA FECHA PREVISTA PARA LA PUBLICACION DEL INFORME DE EVALUACION DE REQUISITOS HABILITANTES DEFINITIVO</t>
  </si>
  <si>
    <t>FECHA  PUBLICACION DEL INFORME DE EVALUACION DE REQUISITOS HABILITANTES DEFINITIVO</t>
  </si>
  <si>
    <t>MEDIA ARITMETICA</t>
  </si>
  <si>
    <t>Cada uno de los valores de las propuestas corregidas
aritméticamente SIN INCLUIR EL VALOR DEL IVA</t>
  </si>
  <si>
    <t>P1, P2,P3,P4=</t>
  </si>
  <si>
    <t>n=</t>
  </si>
  <si>
    <t>VALOR PROPUESTA DESPUES DE CORRECCION ARITMETICA SIN IVA</t>
  </si>
  <si>
    <t>IVA SOBRE LA UTILIDAD DE LA PROPUESTA</t>
  </si>
  <si>
    <t>FORMULA PARA LA ASIGNACION DEL PUNTAJE</t>
  </si>
  <si>
    <t>NOTA: Pe=Propuesta evaluada sin iva</t>
  </si>
  <si>
    <t>NACIONALES</t>
  </si>
  <si>
    <t>MARTES 15 DE SEPTIEMBRE DE 2020</t>
  </si>
  <si>
    <t>LUNES 14 DE SEPTIEMBRE DE 2020</t>
  </si>
  <si>
    <t>No EXPERIENCIA</t>
  </si>
  <si>
    <t>ACREDITACION 1</t>
  </si>
  <si>
    <t>ACREDITACION 2</t>
  </si>
  <si>
    <t>FOLIOS</t>
  </si>
  <si>
    <t>CONDICIONES DE EXPERIENCIA PONDERABLE</t>
  </si>
  <si>
    <t>LAS PROPUESTAS QUE SUPEREN EL VALOR DEL PRESUPUESTO OFICIAL O ESTÉN POR DEBAJO DEL 90% DEL VALOR DEL MISMO, SERÁN DECLARADAS COMO NO ADMISIBLES Y SERÁN  RECHAZADAS</t>
  </si>
  <si>
    <t>CUMPLE -NO ESTA POR DEBAJO DEL 90% DEL VALOR DEL PRESUPUESTO OFICIAL</t>
  </si>
  <si>
    <t>CALIFICACIÓN DE LOS OFERENTES HABILITADOS</t>
  </si>
  <si>
    <t>IDENTIFICACIÓN OFERENTE</t>
  </si>
  <si>
    <t>PROPONENTE 1: UNIVERSIDAD NACIONAL DE COLOMBIA</t>
  </si>
  <si>
    <t>CUMPLE  - NO PRESENTA ERROR ARITMETICO: VALOR OFERTADO $173.000.000 - VALOR CORRECCION ARITMETICA $173.000.000</t>
  </si>
  <si>
    <t>IDENTIFICACIÓN DEL PROPONENTE</t>
  </si>
  <si>
    <t>PG=(P0xP1xP2xP3….xPn) 1/(n+1)</t>
  </si>
  <si>
    <t>PG</t>
  </si>
  <si>
    <t>CALCULO MEDIA GEOMÉTRICA CON PRESUPUESTO OFICIAL (PG)</t>
  </si>
  <si>
    <t>FÓRMULA</t>
  </si>
  <si>
    <t>P0</t>
  </si>
  <si>
    <t>Presupuesto oficial</t>
  </si>
  <si>
    <t xml:space="preserve">Promedio Geométrico </t>
  </si>
  <si>
    <t>numero de propuestas:  1</t>
  </si>
  <si>
    <t>PG=</t>
  </si>
  <si>
    <t>P=100-((PG-Pe)/PG) X 100</t>
  </si>
  <si>
    <t>PRESENTA MANIFESTACION QUE LOS  SERVICIOS SON DE ORIGEN NACIONAL O TRATO NACIONAL SEGÚN LA LEY 816 DE 2003</t>
  </si>
  <si>
    <t>UNIVERSIDAD NACIONAL DE COLOMBIA</t>
  </si>
  <si>
    <t xml:space="preserve">Experiencia específica ponderable </t>
  </si>
  <si>
    <t>VALOR CONTRATO EN SMMLV</t>
  </si>
  <si>
    <t>TOTAL SMMLV</t>
  </si>
  <si>
    <t>CUMPLE: SIN DISCREPANCIAS</t>
  </si>
  <si>
    <t>CODIGO CONSECUTIVO EN RUP</t>
  </si>
  <si>
    <t>ENTIDAD CONTRATANTE</t>
  </si>
  <si>
    <t>UNIVERSIDAD DE NARIÑO</t>
  </si>
  <si>
    <t>CODIGO RUP</t>
  </si>
  <si>
    <t>80 10 16</t>
  </si>
  <si>
    <t>NO APORTA</t>
  </si>
  <si>
    <t>ACTA DE LIQUIDACIÓN</t>
  </si>
  <si>
    <t>Folio 780 al 783</t>
  </si>
  <si>
    <t>PRESENTA -  FOLIO 881 DOCUMENTO DENOMINADO MANIFESTACIÓN APOYO A LA INDUSTRIA NACIONAL</t>
  </si>
  <si>
    <t xml:space="preserve">CUMPLE - DOCUMENTO: Propuesta interventoría - Folio 4 al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</si>
</sst>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8" formatCode="_-&quot;$&quot;\ * #,##0_-;\-&quot;$&quot;\ * #,##0_-;_-&quot;$&quot;\ * &quot;-&quot;??_-;_-@_-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entury"/>
      <family val="1"/>
    </font>
    <font>
      <sz val="11"/>
      <color theme="1"/>
      <name val="Century"/>
      <family val="1"/>
    </font>
    <font>
      <b/>
      <sz val="11"/>
      <color theme="0"/>
      <name val="Century"/>
      <family val="1"/>
    </font>
    <font>
      <b/>
      <sz val="12"/>
      <color theme="0"/>
      <name val="Century"/>
      <family val="1"/>
    </font>
    <font>
      <sz val="10"/>
      <color theme="1"/>
      <name val="Century"/>
      <family val="1"/>
    </font>
    <font>
      <b/>
      <sz val="11"/>
      <color theme="1"/>
      <name val="Century"/>
      <family val="1"/>
    </font>
    <font>
      <u/>
      <sz val="11"/>
      <color theme="10"/>
      <name val="Century"/>
      <family val="1"/>
    </font>
    <font>
      <b/>
      <sz val="8"/>
      <color theme="1"/>
      <name val="Century"/>
      <family val="1"/>
    </font>
    <font>
      <b/>
      <sz val="9"/>
      <color theme="0"/>
      <name val="Century"/>
      <family val="1"/>
    </font>
    <font>
      <sz val="8"/>
      <color theme="1"/>
      <name val="Century"/>
      <family val="1"/>
    </font>
    <font>
      <b/>
      <sz val="18"/>
      <color theme="1"/>
      <name val="Century"/>
      <family val="1"/>
    </font>
    <font>
      <b/>
      <sz val="24"/>
      <color theme="1"/>
      <name val="Century"/>
      <family val="1"/>
    </font>
    <font>
      <b/>
      <sz val="14"/>
      <color theme="1"/>
      <name val="Century"/>
      <family val="1"/>
    </font>
    <font>
      <b/>
      <sz val="10"/>
      <color theme="1"/>
      <name val="Century"/>
      <family val="1"/>
    </font>
    <font>
      <sz val="14"/>
      <color theme="1"/>
      <name val="Century"/>
      <family val="1"/>
    </font>
    <font>
      <b/>
      <sz val="14"/>
      <color theme="0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8"/>
      <color theme="0"/>
      <name val="Century Gothic"/>
      <family val="2"/>
    </font>
    <font>
      <sz val="8"/>
      <color theme="1"/>
      <name val="Century Gothic"/>
      <family val="2"/>
    </font>
    <font>
      <sz val="9"/>
      <color indexed="81"/>
      <name val="Tahoma"/>
      <charset val="1"/>
    </font>
    <font>
      <sz val="11"/>
      <name val="Century"/>
      <family val="1"/>
    </font>
    <font>
      <b/>
      <sz val="11"/>
      <name val="Century"/>
      <family val="1"/>
    </font>
    <font>
      <b/>
      <sz val="11"/>
      <color theme="5"/>
      <name val="Century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1">
    <xf numFmtId="0" fontId="0" fillId="0" borderId="0" xfId="0"/>
    <xf numFmtId="0" fontId="3" fillId="5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8" fillId="0" borderId="0" xfId="0" applyNumberFormat="1" applyFont="1" applyAlignment="1">
      <alignment horizontal="left"/>
    </xf>
    <xf numFmtId="4" fontId="4" fillId="0" borderId="0" xfId="0" applyNumberFormat="1" applyFont="1"/>
    <xf numFmtId="0" fontId="9" fillId="0" borderId="0" xfId="1" applyFont="1"/>
    <xf numFmtId="4" fontId="8" fillId="0" borderId="0" xfId="0" applyNumberFormat="1" applyFont="1" applyAlignment="1">
      <alignment horizontal="left"/>
    </xf>
    <xf numFmtId="4" fontId="10" fillId="0" borderId="1" xfId="0" applyNumberFormat="1" applyFont="1" applyBorder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horizontal="left" vertical="center" wrapText="1"/>
    </xf>
    <xf numFmtId="4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8" fillId="0" borderId="0" xfId="0" applyNumberFormat="1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4" fontId="17" fillId="3" borderId="9" xfId="0" applyNumberFormat="1" applyFont="1" applyFill="1" applyBorder="1" applyAlignment="1">
      <alignment horizontal="center" vertical="center"/>
    </xf>
    <xf numFmtId="0" fontId="17" fillId="0" borderId="0" xfId="0" applyFont="1"/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4" fontId="17" fillId="3" borderId="6" xfId="0" applyNumberFormat="1" applyFont="1" applyFill="1" applyBorder="1" applyAlignment="1">
      <alignment horizontal="center" vertical="center"/>
    </xf>
    <xf numFmtId="4" fontId="17" fillId="3" borderId="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4" fontId="17" fillId="0" borderId="0" xfId="0" applyNumberFormat="1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6" fillId="5" borderId="10" xfId="0" applyFont="1" applyFill="1" applyBorder="1" applyAlignment="1">
      <alignment horizontal="left" vertical="center" wrapText="1"/>
    </xf>
    <xf numFmtId="4" fontId="6" fillId="5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5" fillId="5" borderId="10" xfId="0" applyNumberFormat="1" applyFont="1" applyFill="1" applyBorder="1" applyAlignment="1">
      <alignment horizontal="center" vertical="center"/>
    </xf>
    <xf numFmtId="4" fontId="11" fillId="5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left" vertical="center"/>
    </xf>
    <xf numFmtId="4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8" fillId="5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" fontId="4" fillId="0" borderId="10" xfId="0" applyNumberFormat="1" applyFont="1" applyBorder="1"/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/>
    </xf>
    <xf numFmtId="4" fontId="8" fillId="0" borderId="10" xfId="0" applyNumberFormat="1" applyFont="1" applyBorder="1"/>
    <xf numFmtId="4" fontId="8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left"/>
    </xf>
    <xf numFmtId="4" fontId="4" fillId="0" borderId="13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left"/>
    </xf>
    <xf numFmtId="4" fontId="4" fillId="0" borderId="13" xfId="0" applyNumberFormat="1" applyFont="1" applyBorder="1" applyAlignment="1">
      <alignment horizontal="left"/>
    </xf>
    <xf numFmtId="0" fontId="15" fillId="3" borderId="16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168" fontId="8" fillId="0" borderId="10" xfId="3" applyNumberFormat="1" applyFont="1" applyBorder="1" applyAlignment="1">
      <alignment horizontal="righ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43" fontId="15" fillId="3" borderId="1" xfId="2" applyNumberFormat="1" applyFont="1" applyFill="1" applyBorder="1" applyAlignment="1"/>
    <xf numFmtId="0" fontId="25" fillId="2" borderId="1" xfId="0" applyFont="1" applyFill="1" applyBorder="1" applyAlignment="1">
      <alignment horizontal="center" vertical="center" wrapText="1"/>
    </xf>
    <xf numFmtId="4" fontId="24" fillId="2" borderId="9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/>
    </xf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colors>
    <mruColors>
      <color rgb="FF06D4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atos.gov.co/Econom-a-y-Finanzas/Tasa-de-Cambio-Representativa-del-Mercado-Historic/mcec-87by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showGridLines="0" workbookViewId="0">
      <selection activeCell="D8" sqref="D8"/>
    </sheetView>
  </sheetViews>
  <sheetFormatPr baseColWidth="10" defaultRowHeight="14.25" x14ac:dyDescent="0.25"/>
  <cols>
    <col min="1" max="1" width="43.7109375" style="4" customWidth="1"/>
    <col min="2" max="2" width="17.28515625" style="4" customWidth="1"/>
    <col min="3" max="3" width="15.5703125" style="4" customWidth="1"/>
    <col min="4" max="4" width="23.5703125" style="4" customWidth="1"/>
    <col min="5" max="5" width="24.5703125" style="4" customWidth="1"/>
    <col min="6" max="6" width="20.85546875" style="4" customWidth="1"/>
    <col min="7" max="7" width="25.7109375" style="4" customWidth="1"/>
    <col min="8" max="16384" width="11.42578125" style="4"/>
  </cols>
  <sheetData>
    <row r="1" spans="1:7" ht="18.75" thickBot="1" x14ac:dyDescent="0.3">
      <c r="A1" s="43" t="s">
        <v>44</v>
      </c>
      <c r="B1" s="44"/>
      <c r="C1" s="44"/>
      <c r="D1" s="44"/>
      <c r="E1" s="44"/>
      <c r="F1" s="44"/>
      <c r="G1" s="45"/>
    </row>
    <row r="2" spans="1:7" ht="27.75" customHeight="1" thickBot="1" x14ac:dyDescent="0.3">
      <c r="A2" s="47" t="s">
        <v>45</v>
      </c>
      <c r="B2" s="46" t="s">
        <v>4</v>
      </c>
      <c r="C2" s="46" t="s">
        <v>13</v>
      </c>
      <c r="D2" s="46"/>
      <c r="E2" s="46"/>
      <c r="F2" s="46"/>
      <c r="G2" s="46"/>
    </row>
    <row r="3" spans="1:7" s="3" customFormat="1" ht="85.5" customHeight="1" thickBot="1" x14ac:dyDescent="0.3">
      <c r="A3" s="47"/>
      <c r="B3" s="46"/>
      <c r="C3" s="48" t="s">
        <v>12</v>
      </c>
      <c r="D3" s="48" t="s">
        <v>5</v>
      </c>
      <c r="E3" s="48" t="s">
        <v>41</v>
      </c>
      <c r="F3" s="48" t="s">
        <v>6</v>
      </c>
      <c r="G3" s="48" t="s">
        <v>7</v>
      </c>
    </row>
    <row r="4" spans="1:7" ht="29.25" thickBot="1" x14ac:dyDescent="0.3">
      <c r="A4" s="49" t="s">
        <v>46</v>
      </c>
      <c r="B4" s="50">
        <f>+D4+E4+F4+G4</f>
        <v>120</v>
      </c>
      <c r="C4" s="51" t="str">
        <f>+CRITERIOS!E4</f>
        <v>CUMPLE</v>
      </c>
      <c r="D4" s="50">
        <f>+'COD. ECONOMICAS'!G8</f>
        <v>100</v>
      </c>
      <c r="E4" s="50">
        <f>+'EXP. PONDERABLE'!E10</f>
        <v>0</v>
      </c>
      <c r="F4" s="50">
        <f>+'IND. NACIONAL'!D4</f>
        <v>20</v>
      </c>
      <c r="G4" s="50">
        <v>0</v>
      </c>
    </row>
  </sheetData>
  <mergeCells count="4">
    <mergeCell ref="A1:G1"/>
    <mergeCell ref="A2:A3"/>
    <mergeCell ref="C2:G2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tabSelected="1" topLeftCell="A3" zoomScale="80" zoomScaleNormal="80" workbookViewId="0">
      <selection activeCell="E8" sqref="E8:H8"/>
    </sheetView>
  </sheetViews>
  <sheetFormatPr baseColWidth="10" defaultColWidth="11.42578125" defaultRowHeight="29.25" customHeight="1" x14ac:dyDescent="0.25"/>
  <cols>
    <col min="1" max="1" width="3.5703125" style="4" customWidth="1"/>
    <col min="2" max="3" width="11.42578125" style="4"/>
    <col min="4" max="4" width="67.7109375" style="4" customWidth="1"/>
    <col min="5" max="8" width="11.42578125" style="4"/>
    <col min="9" max="9" width="2.140625" style="4" customWidth="1"/>
    <col min="10" max="16384" width="11.42578125" style="4"/>
  </cols>
  <sheetData>
    <row r="1" spans="1:8" ht="29.25" customHeight="1" thickBot="1" x14ac:dyDescent="0.3"/>
    <row r="2" spans="1:8" ht="29.25" customHeight="1" thickBot="1" x14ac:dyDescent="0.3">
      <c r="A2" s="52"/>
      <c r="B2" s="53" t="s">
        <v>9</v>
      </c>
      <c r="C2" s="53"/>
      <c r="D2" s="53"/>
      <c r="E2" s="54" t="str">
        <f>+PUNTAJE!A4</f>
        <v>PROPONENTE 1: UNIVERSIDAD NACIONAL DE COLOMBIA</v>
      </c>
      <c r="F2" s="54"/>
      <c r="G2" s="54"/>
      <c r="H2" s="54"/>
    </row>
    <row r="3" spans="1:8" ht="29.25" customHeight="1" thickBot="1" x14ac:dyDescent="0.3"/>
    <row r="4" spans="1:8" ht="29.25" customHeight="1" thickBot="1" x14ac:dyDescent="0.3">
      <c r="A4" s="52"/>
      <c r="B4" s="56" t="s">
        <v>10</v>
      </c>
      <c r="C4" s="56"/>
      <c r="D4" s="56"/>
      <c r="E4" s="57" t="s">
        <v>8</v>
      </c>
      <c r="F4" s="57"/>
      <c r="G4" s="57"/>
      <c r="H4" s="57"/>
    </row>
    <row r="5" spans="1:8" ht="66.75" customHeight="1" thickBot="1" x14ac:dyDescent="0.3">
      <c r="A5" s="52">
        <v>1</v>
      </c>
      <c r="B5" s="58" t="s">
        <v>20</v>
      </c>
      <c r="C5" s="58"/>
      <c r="D5" s="58"/>
      <c r="E5" s="59" t="s">
        <v>74</v>
      </c>
      <c r="F5" s="59"/>
      <c r="G5" s="59"/>
      <c r="H5" s="59"/>
    </row>
    <row r="6" spans="1:8" ht="66.75" customHeight="1" thickBot="1" x14ac:dyDescent="0.3">
      <c r="A6" s="52">
        <v>2</v>
      </c>
      <c r="B6" s="58" t="s">
        <v>21</v>
      </c>
      <c r="C6" s="58"/>
      <c r="D6" s="58"/>
      <c r="E6" s="58" t="s">
        <v>64</v>
      </c>
      <c r="F6" s="58"/>
      <c r="G6" s="58"/>
      <c r="H6" s="58"/>
    </row>
    <row r="7" spans="1:8" s="5" customFormat="1" ht="66.75" customHeight="1" thickBot="1" x14ac:dyDescent="0.3">
      <c r="A7" s="55">
        <v>3</v>
      </c>
      <c r="B7" s="60" t="s">
        <v>11</v>
      </c>
      <c r="C7" s="60"/>
      <c r="D7" s="60"/>
      <c r="E7" s="61" t="s">
        <v>47</v>
      </c>
      <c r="F7" s="61"/>
      <c r="G7" s="61"/>
      <c r="H7" s="61"/>
    </row>
    <row r="8" spans="1:8" s="5" customFormat="1" ht="66.75" customHeight="1" thickBot="1" x14ac:dyDescent="0.3">
      <c r="A8" s="55">
        <v>4</v>
      </c>
      <c r="B8" s="60" t="s">
        <v>42</v>
      </c>
      <c r="C8" s="60"/>
      <c r="D8" s="60"/>
      <c r="E8" s="61" t="s">
        <v>43</v>
      </c>
      <c r="F8" s="61"/>
      <c r="G8" s="61"/>
      <c r="H8" s="61"/>
    </row>
  </sheetData>
  <mergeCells count="12">
    <mergeCell ref="B8:D8"/>
    <mergeCell ref="E8:H8"/>
    <mergeCell ref="B5:D5"/>
    <mergeCell ref="E2:H2"/>
    <mergeCell ref="E4:H4"/>
    <mergeCell ref="E5:H5"/>
    <mergeCell ref="B2:D2"/>
    <mergeCell ref="B4:D4"/>
    <mergeCell ref="E6:H6"/>
    <mergeCell ref="E7:H7"/>
    <mergeCell ref="B6:D6"/>
    <mergeCell ref="B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7"/>
  <sheetViews>
    <sheetView showGridLines="0" topLeftCell="A7" workbookViewId="0">
      <selection activeCell="G8" sqref="G8"/>
    </sheetView>
  </sheetViews>
  <sheetFormatPr baseColWidth="10" defaultColWidth="11.42578125" defaultRowHeight="14.25" x14ac:dyDescent="0.2"/>
  <cols>
    <col min="1" max="1" width="26.85546875" style="7" customWidth="1"/>
    <col min="2" max="2" width="33.85546875" style="7" customWidth="1"/>
    <col min="3" max="3" width="22.28515625" style="7" customWidth="1"/>
    <col min="4" max="4" width="16.140625" style="7" customWidth="1"/>
    <col min="5" max="5" width="23.42578125" style="7" customWidth="1"/>
    <col min="6" max="6" width="24.28515625" style="7" customWidth="1"/>
    <col min="7" max="7" width="20" style="7" customWidth="1"/>
    <col min="8" max="16384" width="11.42578125" style="7"/>
  </cols>
  <sheetData>
    <row r="1" spans="1:7" x14ac:dyDescent="0.2">
      <c r="A1" s="6" t="s">
        <v>14</v>
      </c>
      <c r="B1" s="6"/>
      <c r="C1" s="6"/>
    </row>
    <row r="2" spans="1:7" x14ac:dyDescent="0.2">
      <c r="A2" s="8" t="s">
        <v>23</v>
      </c>
      <c r="B2" s="9"/>
      <c r="C2" s="9"/>
    </row>
    <row r="3" spans="1:7" s="13" customFormat="1" ht="37.5" customHeight="1" x14ac:dyDescent="0.25">
      <c r="A3" s="10" t="s">
        <v>25</v>
      </c>
      <c r="B3" s="10" t="s">
        <v>35</v>
      </c>
      <c r="C3" s="11"/>
      <c r="D3" s="12"/>
      <c r="E3" s="12"/>
    </row>
    <row r="4" spans="1:7" s="13" customFormat="1" ht="53.25" customHeight="1" x14ac:dyDescent="0.25">
      <c r="A4" s="10" t="s">
        <v>24</v>
      </c>
      <c r="B4" s="10" t="s">
        <v>36</v>
      </c>
      <c r="C4" s="11"/>
      <c r="D4" s="12"/>
      <c r="E4" s="12"/>
    </row>
    <row r="5" spans="1:7" x14ac:dyDescent="0.2">
      <c r="A5" s="9" t="s">
        <v>18</v>
      </c>
      <c r="B5" s="9">
        <v>3709</v>
      </c>
      <c r="C5" s="9"/>
    </row>
    <row r="6" spans="1:7" ht="15" thickBot="1" x14ac:dyDescent="0.25">
      <c r="A6" s="9" t="s">
        <v>19</v>
      </c>
      <c r="B6" s="9" t="s">
        <v>26</v>
      </c>
      <c r="C6" s="9"/>
    </row>
    <row r="7" spans="1:7" s="14" customFormat="1" ht="68.25" thickBot="1" x14ac:dyDescent="0.3">
      <c r="A7" s="62" t="s">
        <v>48</v>
      </c>
      <c r="B7" s="62"/>
      <c r="C7" s="63" t="s">
        <v>22</v>
      </c>
      <c r="D7" s="63" t="s">
        <v>31</v>
      </c>
      <c r="E7" s="63" t="s">
        <v>30</v>
      </c>
      <c r="F7" s="63" t="s">
        <v>32</v>
      </c>
      <c r="G7" s="63" t="s">
        <v>3</v>
      </c>
    </row>
    <row r="8" spans="1:7" s="15" customFormat="1" ht="43.5" thickBot="1" x14ac:dyDescent="0.3">
      <c r="A8" s="64" t="s">
        <v>0</v>
      </c>
      <c r="B8" s="65" t="str">
        <f>+PUNTAJE!A4</f>
        <v>PROPONENTE 1: UNIVERSIDAD NACIONAL DE COLOMBIA</v>
      </c>
      <c r="C8" s="91">
        <v>173000000</v>
      </c>
      <c r="D8" s="66">
        <v>0</v>
      </c>
      <c r="E8" s="66">
        <f>+C8-D8</f>
        <v>173000000</v>
      </c>
      <c r="F8" s="67" t="s">
        <v>58</v>
      </c>
      <c r="G8" s="68">
        <f>100-((B17-E8)/B17)*100</f>
        <v>100</v>
      </c>
    </row>
    <row r="9" spans="1:7" s="15" customFormat="1" x14ac:dyDescent="0.25">
      <c r="A9" s="16" t="s">
        <v>33</v>
      </c>
      <c r="B9" s="17"/>
      <c r="C9" s="18"/>
      <c r="D9" s="18"/>
      <c r="E9" s="18"/>
      <c r="F9" s="19"/>
      <c r="G9" s="20"/>
    </row>
    <row r="11" spans="1:7" x14ac:dyDescent="0.2">
      <c r="A11" s="21" t="s">
        <v>51</v>
      </c>
    </row>
    <row r="12" spans="1:7" ht="15" thickBot="1" x14ac:dyDescent="0.25">
      <c r="A12" s="7" t="s">
        <v>52</v>
      </c>
      <c r="B12" s="7" t="s">
        <v>49</v>
      </c>
    </row>
    <row r="13" spans="1:7" ht="15.75" customHeight="1" thickBot="1" x14ac:dyDescent="0.25">
      <c r="A13" s="76" t="s">
        <v>50</v>
      </c>
      <c r="B13" s="81" t="s">
        <v>55</v>
      </c>
      <c r="C13" s="82"/>
      <c r="D13" s="83"/>
    </row>
    <row r="14" spans="1:7" ht="15.75" customHeight="1" thickBot="1" x14ac:dyDescent="0.25">
      <c r="A14" s="76" t="s">
        <v>53</v>
      </c>
      <c r="B14" s="84" t="s">
        <v>54</v>
      </c>
      <c r="C14" s="85"/>
      <c r="D14" s="86"/>
    </row>
    <row r="15" spans="1:7" s="15" customFormat="1" ht="47.25" customHeight="1" thickBot="1" x14ac:dyDescent="0.3">
      <c r="A15" s="68" t="s">
        <v>28</v>
      </c>
      <c r="B15" s="77" t="s">
        <v>27</v>
      </c>
      <c r="C15" s="77"/>
      <c r="D15" s="77"/>
    </row>
    <row r="16" spans="1:7" ht="15" thickBot="1" x14ac:dyDescent="0.25">
      <c r="A16" s="76" t="s">
        <v>29</v>
      </c>
      <c r="B16" s="78" t="s">
        <v>56</v>
      </c>
      <c r="C16" s="78"/>
      <c r="D16" s="78"/>
    </row>
    <row r="17" spans="1:4" ht="15" thickBot="1" x14ac:dyDescent="0.25">
      <c r="A17" s="79" t="s">
        <v>57</v>
      </c>
      <c r="B17" s="80">
        <f>(173000000*C8)^(1/2)</f>
        <v>173000000</v>
      </c>
      <c r="C17" s="80"/>
      <c r="D17" s="80"/>
    </row>
  </sheetData>
  <mergeCells count="6">
    <mergeCell ref="A1:C1"/>
    <mergeCell ref="B15:D15"/>
    <mergeCell ref="B16:D16"/>
    <mergeCell ref="B17:D17"/>
    <mergeCell ref="A7:B7"/>
    <mergeCell ref="B13:D13"/>
  </mergeCells>
  <hyperlinks>
    <hyperlink ref="A2" r:id="rId1"/>
  </hyperlinks>
  <pageMargins left="0.7" right="0.7" top="0.75" bottom="0.75" header="0.3" footer="0.3"/>
  <pageSetup paperSize="9" orientation="portrait" horizontalDpi="0" verticalDpi="0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zoomScale="80" zoomScaleNormal="80" workbookViewId="0">
      <selection activeCell="F9" sqref="F9:H10"/>
    </sheetView>
  </sheetViews>
  <sheetFormatPr baseColWidth="10" defaultRowHeight="14.25" x14ac:dyDescent="0.2"/>
  <cols>
    <col min="1" max="3" width="20.7109375" style="2" customWidth="1"/>
    <col min="4" max="4" width="59.5703125" style="2" customWidth="1"/>
    <col min="5" max="5" width="23" style="2" customWidth="1"/>
    <col min="6" max="6" width="24.85546875" style="2" customWidth="1"/>
    <col min="7" max="7" width="21.28515625" style="2" customWidth="1"/>
    <col min="8" max="8" width="20.140625" style="2" customWidth="1"/>
    <col min="9" max="16384" width="11.42578125" style="2"/>
  </cols>
  <sheetData>
    <row r="1" spans="1:8" ht="18" x14ac:dyDescent="0.25">
      <c r="A1" s="1" t="s">
        <v>41</v>
      </c>
      <c r="B1" s="1"/>
      <c r="C1" s="1"/>
      <c r="D1" s="1"/>
      <c r="E1" s="1"/>
      <c r="F1" s="1"/>
      <c r="G1" s="1"/>
      <c r="H1" s="1"/>
    </row>
    <row r="2" spans="1:8" ht="15" thickBot="1" x14ac:dyDescent="0.25"/>
    <row r="3" spans="1:8" ht="23.45" customHeight="1" x14ac:dyDescent="0.2">
      <c r="A3" s="92" t="s">
        <v>17</v>
      </c>
      <c r="B3" s="98"/>
      <c r="C3" s="98"/>
      <c r="D3" s="93"/>
      <c r="E3" s="93" t="s">
        <v>60</v>
      </c>
      <c r="F3" s="93"/>
      <c r="G3" s="93"/>
      <c r="H3" s="94"/>
    </row>
    <row r="4" spans="1:8" ht="15" thickBot="1" x14ac:dyDescent="0.25">
      <c r="A4" s="95"/>
      <c r="B4" s="99"/>
      <c r="C4" s="99"/>
      <c r="D4" s="96"/>
      <c r="E4" s="96"/>
      <c r="F4" s="96"/>
      <c r="G4" s="96"/>
      <c r="H4" s="97"/>
    </row>
    <row r="5" spans="1:8" ht="11.25" customHeight="1" thickBot="1" x14ac:dyDescent="0.25">
      <c r="A5" s="22"/>
      <c r="B5" s="22"/>
      <c r="C5" s="22"/>
      <c r="D5" s="22"/>
      <c r="E5" s="23"/>
      <c r="F5" s="23"/>
      <c r="G5" s="23"/>
      <c r="H5" s="23"/>
    </row>
    <row r="6" spans="1:8" ht="18" x14ac:dyDescent="0.2">
      <c r="A6" s="24" t="s">
        <v>61</v>
      </c>
      <c r="B6" s="100"/>
      <c r="C6" s="100"/>
      <c r="D6" s="25"/>
      <c r="E6" s="25"/>
      <c r="F6" s="25"/>
      <c r="G6" s="25"/>
      <c r="H6" s="26"/>
    </row>
    <row r="7" spans="1:8" ht="38.25" x14ac:dyDescent="0.2">
      <c r="A7" s="27" t="s">
        <v>37</v>
      </c>
      <c r="B7" s="101" t="s">
        <v>65</v>
      </c>
      <c r="C7" s="101" t="s">
        <v>68</v>
      </c>
      <c r="D7" s="28" t="s">
        <v>66</v>
      </c>
      <c r="E7" s="29" t="s">
        <v>62</v>
      </c>
      <c r="F7" s="28" t="s">
        <v>38</v>
      </c>
      <c r="G7" s="28" t="s">
        <v>39</v>
      </c>
      <c r="H7" s="30" t="s">
        <v>40</v>
      </c>
    </row>
    <row r="8" spans="1:8" ht="28.5" x14ac:dyDescent="0.2">
      <c r="A8" s="88">
        <v>1</v>
      </c>
      <c r="B8" s="102">
        <v>1225</v>
      </c>
      <c r="C8" s="102" t="s">
        <v>69</v>
      </c>
      <c r="D8" s="105" t="s">
        <v>67</v>
      </c>
      <c r="E8" s="106">
        <v>235.06</v>
      </c>
      <c r="F8" s="110" t="s">
        <v>70</v>
      </c>
      <c r="G8" s="108" t="s">
        <v>71</v>
      </c>
      <c r="H8" s="109" t="s">
        <v>72</v>
      </c>
    </row>
    <row r="9" spans="1:8" s="33" customFormat="1" ht="18" x14ac:dyDescent="0.25">
      <c r="A9" s="89" t="s">
        <v>63</v>
      </c>
      <c r="B9" s="103"/>
      <c r="C9" s="103"/>
      <c r="D9" s="90"/>
      <c r="E9" s="107">
        <f>SUM(E8:E8)</f>
        <v>235.06</v>
      </c>
      <c r="F9" s="31"/>
      <c r="G9" s="31"/>
      <c r="H9" s="32"/>
    </row>
    <row r="10" spans="1:8" s="33" customFormat="1" ht="18.75" thickBot="1" x14ac:dyDescent="0.3">
      <c r="A10" s="34" t="s">
        <v>3</v>
      </c>
      <c r="B10" s="104"/>
      <c r="C10" s="104"/>
      <c r="D10" s="35"/>
      <c r="E10" s="87">
        <v>0</v>
      </c>
      <c r="F10" s="36"/>
      <c r="G10" s="36"/>
      <c r="H10" s="37"/>
    </row>
    <row r="11" spans="1:8" s="33" customFormat="1" ht="13.5" customHeight="1" x14ac:dyDescent="0.25">
      <c r="A11" s="38"/>
      <c r="B11" s="38"/>
      <c r="C11" s="38"/>
      <c r="D11" s="38"/>
      <c r="E11" s="39"/>
      <c r="F11" s="40"/>
      <c r="G11" s="40"/>
      <c r="H11" s="40"/>
    </row>
  </sheetData>
  <mergeCells count="7">
    <mergeCell ref="A1:H1"/>
    <mergeCell ref="A9:D9"/>
    <mergeCell ref="A3:D4"/>
    <mergeCell ref="E3:H4"/>
    <mergeCell ref="A6:H6"/>
    <mergeCell ref="F9:H10"/>
    <mergeCell ref="A10:D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showGridLines="0" workbookViewId="0">
      <selection activeCell="F4" sqref="F4"/>
    </sheetView>
  </sheetViews>
  <sheetFormatPr baseColWidth="10" defaultRowHeight="16.5" x14ac:dyDescent="0.3"/>
  <cols>
    <col min="1" max="1" width="39" style="41" customWidth="1"/>
    <col min="2" max="2" width="38.7109375" style="41" customWidth="1"/>
    <col min="3" max="3" width="17.28515625" style="41" customWidth="1"/>
    <col min="4" max="4" width="17.5703125" style="41" customWidth="1"/>
    <col min="5" max="16384" width="11.42578125" style="41"/>
  </cols>
  <sheetData>
    <row r="1" spans="1:4" ht="19.5" thickBot="1" x14ac:dyDescent="0.35">
      <c r="A1" s="69" t="s">
        <v>15</v>
      </c>
      <c r="B1" s="69"/>
      <c r="C1" s="69"/>
      <c r="D1" s="69"/>
    </row>
    <row r="2" spans="1:4" ht="17.25" thickBot="1" x14ac:dyDescent="0.35"/>
    <row r="3" spans="1:4" s="42" customFormat="1" ht="64.5" thickBot="1" x14ac:dyDescent="0.3">
      <c r="A3" s="70" t="s">
        <v>2</v>
      </c>
      <c r="B3" s="71" t="s">
        <v>59</v>
      </c>
      <c r="C3" s="71" t="s">
        <v>16</v>
      </c>
      <c r="D3" s="72" t="s">
        <v>1</v>
      </c>
    </row>
    <row r="4" spans="1:4" s="42" customFormat="1" ht="68.25" thickBot="1" x14ac:dyDescent="0.3">
      <c r="A4" s="73" t="str">
        <f>+PUNTAJE!A4</f>
        <v>PROPONENTE 1: UNIVERSIDAD NACIONAL DE COLOMBIA</v>
      </c>
      <c r="B4" s="74" t="s">
        <v>73</v>
      </c>
      <c r="C4" s="75" t="s">
        <v>34</v>
      </c>
      <c r="D4" s="75">
        <v>20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PUNTAJE</vt:lpstr>
      <vt:lpstr>CRITERIOS</vt:lpstr>
      <vt:lpstr>COD. ECONOMICAS</vt:lpstr>
      <vt:lpstr>EXP. PONDERABLE</vt:lpstr>
      <vt:lpstr>IND. 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Urbano</dc:creator>
  <cp:lastModifiedBy>Pili</cp:lastModifiedBy>
  <dcterms:created xsi:type="dcterms:W3CDTF">2020-08-03T01:02:36Z</dcterms:created>
  <dcterms:modified xsi:type="dcterms:W3CDTF">2021-01-14T15:01:35Z</dcterms:modified>
</cp:coreProperties>
</file>