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390" windowHeight="7755" activeTab="1"/>
  </bookViews>
  <sheets>
    <sheet name="Matriz de riesgos" sheetId="8" r:id="rId1"/>
    <sheet name="Plan de Acción" sheetId="9" r:id="rId2"/>
  </sheets>
  <externalReferences>
    <externalReference r:id="rId3"/>
  </externalReferences>
  <definedNames>
    <definedName name="acciones">[1]Análisis!$AO$13:$BN$39</definedName>
    <definedName name="_xlnm.Print_Area" localSheetId="0">'Matriz de riesgos'!$A$1:$M$30</definedName>
    <definedName name="_xlnm.Print_Area" localSheetId="1">'Plan de Acción'!$A$1:$L$37</definedName>
    <definedName name="mprioridad">[1]Análisis!$AI$35:$AM$39</definedName>
    <definedName name="zona_riesgo">[1]Análisis!$AH$16:$AL$20</definedName>
  </definedNames>
  <calcPr calcId="125725"/>
</workbook>
</file>

<file path=xl/calcChain.xml><?xml version="1.0" encoding="utf-8"?>
<calcChain xmlns="http://schemas.openxmlformats.org/spreadsheetml/2006/main">
  <c r="A34" i="8"/>
  <c r="K16" l="1"/>
  <c r="L16" s="1"/>
  <c r="M16" s="1"/>
  <c r="J16"/>
  <c r="G16"/>
  <c r="E16"/>
  <c r="K17"/>
  <c r="L17" s="1"/>
  <c r="M17" s="1"/>
  <c r="J17"/>
  <c r="G17"/>
  <c r="E17"/>
  <c r="K21" l="1"/>
  <c r="L21" s="1"/>
  <c r="M21" s="1"/>
  <c r="J21"/>
  <c r="K29"/>
  <c r="L29" s="1"/>
  <c r="M29" s="1"/>
  <c r="J29"/>
  <c r="G21" l="1"/>
  <c r="E21"/>
  <c r="G29"/>
  <c r="E29"/>
  <c r="K30" l="1"/>
  <c r="L30" s="1"/>
  <c r="M30" s="1"/>
  <c r="J30"/>
  <c r="G30"/>
  <c r="E30"/>
  <c r="K28"/>
  <c r="L28" s="1"/>
  <c r="M28" s="1"/>
  <c r="J28"/>
  <c r="G28"/>
  <c r="E28"/>
  <c r="K27"/>
  <c r="L27" s="1"/>
  <c r="M27" s="1"/>
  <c r="J27"/>
  <c r="G27"/>
  <c r="E27"/>
  <c r="K26"/>
  <c r="L26" s="1"/>
  <c r="M26" s="1"/>
  <c r="J26"/>
  <c r="G26"/>
  <c r="E26"/>
  <c r="K24"/>
  <c r="L24" s="1"/>
  <c r="M24" s="1"/>
  <c r="J24"/>
  <c r="G24"/>
  <c r="E24"/>
  <c r="K23"/>
  <c r="L23" s="1"/>
  <c r="M23" s="1"/>
  <c r="J23"/>
  <c r="G23"/>
  <c r="E23"/>
  <c r="G14" l="1"/>
  <c r="E14"/>
  <c r="G13"/>
  <c r="E13"/>
  <c r="K25" l="1"/>
  <c r="L25" s="1"/>
  <c r="M25" s="1"/>
  <c r="J25"/>
  <c r="G25"/>
  <c r="E25"/>
  <c r="G22"/>
  <c r="E22"/>
  <c r="G20"/>
  <c r="E20"/>
  <c r="G19"/>
  <c r="E19"/>
  <c r="G18"/>
  <c r="E18"/>
  <c r="G15"/>
  <c r="E15"/>
  <c r="K22"/>
  <c r="L22" s="1"/>
  <c r="M22" s="1"/>
  <c r="J22"/>
  <c r="K20"/>
  <c r="L20" s="1"/>
  <c r="M20" s="1"/>
  <c r="J20"/>
  <c r="K19"/>
  <c r="L19" s="1"/>
  <c r="M19" s="1"/>
  <c r="J19"/>
  <c r="K18"/>
  <c r="L18" s="1"/>
  <c r="M18" s="1"/>
  <c r="J18"/>
  <c r="K15"/>
  <c r="L15" s="1"/>
  <c r="M15" s="1"/>
  <c r="J15"/>
  <c r="K14"/>
  <c r="L14" s="1"/>
  <c r="M14" s="1"/>
  <c r="J14"/>
  <c r="K13"/>
  <c r="L13" s="1"/>
  <c r="M13" s="1"/>
  <c r="J13"/>
</calcChain>
</file>

<file path=xl/comments1.xml><?xml version="1.0" encoding="utf-8"?>
<comments xmlns="http://schemas.openxmlformats.org/spreadsheetml/2006/main">
  <authors>
    <author>Autor</author>
  </authors>
  <commentList>
    <comment ref="A11" authorId="0">
      <text>
        <r>
          <rPr>
            <b/>
            <sz val="9"/>
            <color indexed="81"/>
            <rFont val="Tahoma"/>
            <family val="2"/>
          </rPr>
          <t>Autor:</t>
        </r>
        <r>
          <rPr>
            <sz val="9"/>
            <color indexed="81"/>
            <rFont val="Tahoma"/>
            <family val="2"/>
          </rPr>
          <t xml:space="preserve">
Describa las necesidades o expectativas implícitas u obligatorias para la prestación de un servicio.</t>
        </r>
      </text>
    </comment>
    <comment ref="B11" authorId="0">
      <text>
        <r>
          <rPr>
            <b/>
            <sz val="9"/>
            <color indexed="81"/>
            <rFont val="Tahoma"/>
            <family val="2"/>
          </rPr>
          <t xml:space="preserve">Autor:
</t>
        </r>
        <r>
          <rPr>
            <sz val="9"/>
            <color indexed="81"/>
            <rFont val="Tahoma"/>
            <family val="2"/>
          </rPr>
          <t>El posible incumplimiento del requisito en la prestación de un servicio.</t>
        </r>
      </text>
    </comment>
    <comment ref="C11" authorId="0">
      <text>
        <r>
          <rPr>
            <b/>
            <sz val="9"/>
            <color indexed="81"/>
            <rFont val="Tahoma"/>
            <family val="2"/>
          </rPr>
          <t>Autor:</t>
        </r>
        <r>
          <rPr>
            <sz val="9"/>
            <color indexed="81"/>
            <rFont val="Tahoma"/>
            <family val="2"/>
          </rPr>
          <t xml:space="preserve">
El qué y por qué de la presencia del posible peligro o evento que puede ocurrir.
Puede utilizar las siguientes herramientas:
- Lluvia de ideas
- 5 por qué
- Espina de Pescado
- Entre otras
</t>
        </r>
      </text>
    </comment>
    <comment ref="D11" authorId="0">
      <text>
        <r>
          <rPr>
            <b/>
            <sz val="9"/>
            <color indexed="81"/>
            <rFont val="Tahoma"/>
            <family val="2"/>
          </rPr>
          <t>Autor:</t>
        </r>
        <r>
          <rPr>
            <sz val="9"/>
            <color indexed="81"/>
            <rFont val="Tahoma"/>
            <family val="2"/>
          </rPr>
          <t xml:space="preserve">
1= Remota probabilidad de ocurrencia. Sería irrazonable esperar que se produjera el fallo.                       
2 ó 3 = Baja probabilidad de ocurrencia. Ocasionalmente podría producirse un número relativo bajo de fallos.   
4, 5 ó 6 = Moderada probabilidad de ocurrencia. Asociado a situaciones similares que hayan tenido fallos esporádicos, pero en grandes proporciones.   
7 ó 8= Alta probabilidad de ocurrencia. Los fallos se presentan con frecuencia                       
9 ó 10 = Muy alta probabilidad de ocurrencia. Se producirá el fallo con total seguridad.                       
</t>
        </r>
      </text>
    </comment>
    <comment ref="F11" authorId="0">
      <text>
        <r>
          <rPr>
            <b/>
            <sz val="9"/>
            <color indexed="81"/>
            <rFont val="Tahoma"/>
            <family val="2"/>
          </rPr>
          <t>Autor:</t>
        </r>
        <r>
          <rPr>
            <sz val="9"/>
            <color indexed="81"/>
            <rFont val="Tahoma"/>
            <family val="2"/>
          </rPr>
          <t xml:space="preserve">
1= Irrazonable esperar que el fallo produjese un efecto perceptible en el rendimiento del servicio. Probablemente, el usuario no podrá detectar el fallo.                        
2 ó 3 = Baja gravedad debido a la escasa importancia de las consecuencias del fallo, que causarían en el usurario un ligero descontento.                        
4, 5 ó 6 = Moderada gravedad del fallo que causaría al usuario cierto descontento. Puede ocasionar retrabajos.   
7 ó 8= Alta clasificación de gravedad debido a la naturaleza del fallo que causa en el cliente un alto grado de insatisfacción sin llegar a incumplir la normativa sobre seguridad o quebrando de leyes. Requiere de retrabajos mayores.  
9 ó 10 =Muy alta clasificación de gravedad que origina total insatisfacción del usuario, o puede llegar a suponer un riesgo para la seguridad o incumplimiento de la normativa.   
</t>
        </r>
      </text>
    </comment>
    <comment ref="H11" authorId="0">
      <text>
        <r>
          <rPr>
            <b/>
            <sz val="9"/>
            <color indexed="81"/>
            <rFont val="Tahoma"/>
            <family val="2"/>
          </rPr>
          <t>Autor:</t>
        </r>
        <r>
          <rPr>
            <sz val="9"/>
            <color indexed="81"/>
            <rFont val="Tahoma"/>
            <family val="2"/>
          </rPr>
          <t xml:space="preserve">
Describa las acciones y actividades actuales para controlar la ocurrencia del riesgo identificado</t>
        </r>
      </text>
    </comment>
    <comment ref="I11" authorId="0">
      <text>
        <r>
          <rPr>
            <b/>
            <sz val="9"/>
            <color indexed="81"/>
            <rFont val="Tahoma"/>
            <family val="2"/>
          </rPr>
          <t>Autor:</t>
        </r>
        <r>
          <rPr>
            <sz val="9"/>
            <color indexed="81"/>
            <rFont val="Tahoma"/>
            <family val="2"/>
          </rPr>
          <t xml:space="preserve">
1= Remota probabilidad de que el defecto llegue al usuario, Casi completa fiabilidad de los controles 
2 ó 3 = Baja probabilidad de que el defecto llegue al usuario ya que, de producirse, seria detectado por los controles o en fases posteriores del proceso.  
4, 5 ó 6 = Moderada probabilidad de que el servicio defectuoso llegue al usuario
7 ó 8= Alta probabilidad de que el servicio defectuoso llegue al usuario debido a la baja fiabilidad de los controles existentes.           
9 ó 10 =Muy alta probabilidad de que el servicio defectuoso llegue al usuario.  Este esta latente y no se manifestara en la fase de prestación del servicio. 
</t>
        </r>
      </text>
    </comment>
  </commentList>
</comments>
</file>

<file path=xl/comments2.xml><?xml version="1.0" encoding="utf-8"?>
<comments xmlns="http://schemas.openxmlformats.org/spreadsheetml/2006/main">
  <authors>
    <author>Autor</author>
  </authors>
  <commentList>
    <comment ref="A9" authorId="0">
      <text>
        <r>
          <rPr>
            <sz val="9"/>
            <color indexed="81"/>
            <rFont val="Tahoma"/>
            <family val="2"/>
          </rPr>
          <t>Descripción del riesgo analizado</t>
        </r>
      </text>
    </comment>
    <comment ref="B9" authorId="0">
      <text>
        <r>
          <rPr>
            <sz val="9"/>
            <color indexed="81"/>
            <rFont val="Tahoma"/>
            <family val="2"/>
          </rPr>
          <t>Causa raíz identificada. Hacer clic aquí para ir a la evaluación de causas</t>
        </r>
      </text>
    </comment>
    <comment ref="C9" authorId="0">
      <text>
        <r>
          <rPr>
            <sz val="9"/>
            <color indexed="81"/>
            <rFont val="Tahoma"/>
            <family val="2"/>
          </rPr>
          <t>Actividad propuesta para eliminar la causa raíz</t>
        </r>
      </text>
    </comment>
    <comment ref="E9" authorId="0">
      <text>
        <r>
          <rPr>
            <sz val="9"/>
            <color indexed="81"/>
            <rFont val="Tahoma"/>
            <family val="2"/>
          </rPr>
          <t xml:space="preserve">Responsable de desarrollar la actividad
</t>
        </r>
      </text>
    </comment>
    <comment ref="F9" authorId="0">
      <text>
        <r>
          <rPr>
            <sz val="9"/>
            <color indexed="81"/>
            <rFont val="Tahoma"/>
            <family val="2"/>
          </rPr>
          <t xml:space="preserve">Fecha en la que se realizará la actividad propuesta
</t>
        </r>
      </text>
    </comment>
  </commentList>
</comments>
</file>

<file path=xl/sharedStrings.xml><?xml version="1.0" encoding="utf-8"?>
<sst xmlns="http://schemas.openxmlformats.org/spreadsheetml/2006/main" count="245" uniqueCount="184">
  <si>
    <t xml:space="preserve">REQUISITOS / CLASIFICACION </t>
  </si>
  <si>
    <t>MODO DE FALLO / RIESGO</t>
  </si>
  <si>
    <t>CONTROLES EXISTENTES</t>
  </si>
  <si>
    <t>POSIBLES CAUSAS</t>
  </si>
  <si>
    <t>PROBABILIDAD DE OCURRENCIA</t>
  </si>
  <si>
    <t>IDENTIFICACION DEL RIESGO</t>
  </si>
  <si>
    <t>CONSECUENCIA (GRAVEDAD)</t>
  </si>
  <si>
    <t>NIVEL DE RIESGO  (NPR)</t>
  </si>
  <si>
    <t>OBJETIVO DEL PROCESO:</t>
  </si>
  <si>
    <t>NOMBRE DEL PROCESO:</t>
  </si>
  <si>
    <t>ANALISIS DEL RIESGO</t>
  </si>
  <si>
    <t>Probabilidad de Detección</t>
  </si>
  <si>
    <t>EVALUACION</t>
  </si>
  <si>
    <t>CALIFICACION ASIGNADA</t>
  </si>
  <si>
    <t>Valor</t>
  </si>
  <si>
    <t>Descripción</t>
  </si>
  <si>
    <t>Nivel.</t>
  </si>
  <si>
    <t>Página: 1 de 1</t>
  </si>
  <si>
    <t>Vigente a partir de: 2012-03-04</t>
  </si>
  <si>
    <t>SISTEMA INTEGRADO DE GESTIÓN DE CALIDAD</t>
  </si>
  <si>
    <t>ANÁLISIS RESIDUAL</t>
  </si>
  <si>
    <t>Versión: 3</t>
  </si>
  <si>
    <t>Código: SGC-FR-51</t>
  </si>
  <si>
    <t>Versión: 1</t>
  </si>
  <si>
    <t>Código: SGC-FR-07</t>
  </si>
  <si>
    <t>PLAN DE ACCIÓN PARA EL TRATAMIENTO DE LAS CAUSAS DEL RIESGO</t>
  </si>
  <si>
    <t>PROCESO</t>
  </si>
  <si>
    <t>IDENTIFICACIÓN</t>
  </si>
  <si>
    <t>RIESGO</t>
  </si>
  <si>
    <t>CAUSA</t>
  </si>
  <si>
    <t>ACTIVIDAD</t>
  </si>
  <si>
    <t>RESPONSABLE</t>
  </si>
  <si>
    <t>ELABORADO POR:</t>
  </si>
  <si>
    <t>APROBADO POR:</t>
  </si>
  <si>
    <t>CARGO:</t>
  </si>
  <si>
    <t>NOMBRE:</t>
  </si>
  <si>
    <t>FIRMA:</t>
  </si>
  <si>
    <t>FECHA:</t>
  </si>
  <si>
    <t>REVISADO POR:</t>
  </si>
  <si>
    <t>FECHA PROGRAMADA DE CIERRE</t>
  </si>
  <si>
    <t>FECHA REAL DE CIERRE</t>
  </si>
  <si>
    <t>ESTADO DE LA ACCIÓN PREVENTIVA</t>
  </si>
  <si>
    <t>RESULTADOS Y EVIDENCIAS</t>
  </si>
  <si>
    <t>FECHA DE SEGUIMIENTO</t>
  </si>
  <si>
    <t>PROGRAMACIÓN ACCIONES PREVENTIVAS</t>
  </si>
  <si>
    <t>SEGUIMIENTO A LAS ACCIONES PREVENTIVAS</t>
  </si>
  <si>
    <t>% DE AVANCE</t>
  </si>
  <si>
    <t xml:space="preserve">Establecimiento del procedimiento de Revisión de Cuentas 
</t>
  </si>
  <si>
    <t xml:space="preserve">Controles en el procedimiento de Causación y liquidación de cuentas. 
</t>
  </si>
  <si>
    <t xml:space="preserve">Implementación de procesos de Inducción y Reinducción </t>
  </si>
  <si>
    <t xml:space="preserve">Aprobación de los procedimientos del Sistema Integrado de Gestión de Calidad.
Actualización del Estatuto de Contratación </t>
  </si>
  <si>
    <t xml:space="preserve">Jefe de Control Interno </t>
  </si>
  <si>
    <t>Situaciones de carácter imponderable.</t>
  </si>
  <si>
    <t>Desviación de recursos financieros en la contratación de bienes o servicios que no satisfacen las necesidades de la Universidad.</t>
  </si>
  <si>
    <t>Insuficiente análisis financiero y económico de los requisitos consignados en los pliegos de condiciones para la selección del contratista.
No se realizó una adecuada revisión de los componentes técnicos, jurídicos y financieros antes de suscribir el contrato.
El contratista no tiene los recursos necesarios para la ejecución del contrato.</t>
  </si>
  <si>
    <t xml:space="preserve">Posible inhabilidad o incompatibilidad del contratista </t>
  </si>
  <si>
    <t>Prórrogas o suspensión del contrato.</t>
  </si>
  <si>
    <t xml:space="preserve">Supervisión inadecuada del uso que le da el contratista al anticipo.
Desconocimiento del contratista de la obligación en el cumplimiento con la póliza del buen manejo del anticipo. </t>
  </si>
  <si>
    <t>Manejo incorrecto de los anticipo.</t>
  </si>
  <si>
    <t>Abandono del contrato por parte del contratista.</t>
  </si>
  <si>
    <t xml:space="preserve">Seleccionar contratistas que no cumplan con la totalidad de los requisitos habilitantes o se encuentren incursos en alguna inhabilidad o incompatibilidad. 
</t>
  </si>
  <si>
    <t>Incumplimiento del contrato ocasionado por Terremotos, lluvias inundaciones, deslizamientos, vientos, incendios, anegación, fuerzas de la naturaleza.</t>
  </si>
  <si>
    <t>El formato de convocatoria pública es estandar para cualquier modalidad de contratación, el cual incluye el presupuesto oficial de los bienes y/o servicios a contratar, lo cual es una referencia para evitar que los proveedores presenten propuestas con precios artificialmente bajos. 
Se requiere al oferente explique o soporte el valor ofertado, antes de tomar la decisión de rechazar o de permitir su continuidad en el proceso.</t>
  </si>
  <si>
    <t>Revisión de las convocatorias por parte de la Oficina de Compras y Contratación y/o Junta de compras de acuerdo a la modalidad de contratación.</t>
  </si>
  <si>
    <t>Revisión de los requisitos de oferentes mediante lista de verificación y análisis de sus propuestas por parte de la Oficina de Compras y Contratación, los Ordenadores del Gasto y la Junta de Compras y Contratación de acuerdo a la modalidad de contratación.</t>
  </si>
  <si>
    <t xml:space="preserve">Verificación de las características del bien y/o servicio por parte del supervisor y/o interventor teniendo en cuenta el contrato establecido  y entrega de cumplido a satisfacción. </t>
  </si>
  <si>
    <t>Ordenadores del Gasto
Director Oficina de Planeación y Desarrollo
Vicerrector Administrativo</t>
  </si>
  <si>
    <t>Implementar la Plataforma de Contratación para realizar todos los procedimientos desde la solicitud del bien y/o servicio hasta la evaluación del proveedor.</t>
  </si>
  <si>
    <t>Asesorar permanente en la elaboración de las convocatorias cumpliendo lo establecido en el Manual de Contratación y los formatos diseñados.</t>
  </si>
  <si>
    <t>Supervisores y/o interventores</t>
  </si>
  <si>
    <t>Oficina de Planeación y Desarrollo
Equipo diseñador de la Plataforma de contratación</t>
  </si>
  <si>
    <t>Profesionales Oficina de Compras y Contratación</t>
  </si>
  <si>
    <t>Implementar la Plataforma de Contratación para realizar todos los procedimientos desde la solicitud del bien y/o servicio hasta la evaluación del proveedor.
Asesorar permanente en la elaboración de las convocatorias cumpliendo lo establecido en el Manual de Contratación y los formatos diseñados.</t>
  </si>
  <si>
    <t>Oficina de Planeación y Desarrollo
Equipo diseñador de la Plataforma de contratación
Profesionales Oficina de Compras y Contratación</t>
  </si>
  <si>
    <t>Profesionales Oficina de Compras y Contratación
Junta de Compras y Contratación</t>
  </si>
  <si>
    <t>Realizar el estudio de mercado de manera objetiva para establecer el presupuesto oficial como directriz para que los posibles proveedores oferten bienes y/o servicios acorde a la realidad del mercado.</t>
  </si>
  <si>
    <t>Ordenadores del Gasto
Solicitantes de Bienes y/o Servicios</t>
  </si>
  <si>
    <t xml:space="preserve">Ordenador del Gasto
Supervisor
Contratista
</t>
  </si>
  <si>
    <t>Verificar el cumplimiento de los requisitos exigidos en el proceso de convocatoria pública a los proveedores.</t>
  </si>
  <si>
    <t>Ordenador del Gasto
Profesional Oficina de Compras y Contratación</t>
  </si>
  <si>
    <t>Jefe de Talento Humano
Coordinador Salud Ocupacional</t>
  </si>
  <si>
    <t>Elaboración inadecuada de los términos de referencia en las convocatorias.
Interpretación inadecuada de los términos de referencia en las convocatorias por parte de los proponentes.
El proponente y/o contratista no integra toda la información disponible, para evitar los errores.</t>
  </si>
  <si>
    <t>Falta de planeación del contratista para prever situaciones que puedan afectar el cumplimiento de las fechas establecidas en el contrato para su ejecución por causas ajenas a su voluntad. 
Falta de previsión del supervisor o interventor del contrato.</t>
  </si>
  <si>
    <t>Elaboración incorrecta de los términos de referencia en la convocatoria por cuanto no se solicitaron la constitución de las pólizas de acuerdo a la naturaleza de la contratación.
Falta de verificación de la documentación que entrega el contratista para la legalización del contrato.</t>
  </si>
  <si>
    <t>Los bienes adquiridos no cuentan con pólizas de calidad y correcto funcionamiento.</t>
  </si>
  <si>
    <t>Elaboración incorrecta de los términos de referencia en la convocatoria por cuanto no se solicitó la constitución de la póliza de seriedad de la propuesta que cubre a la Universidad como contratante contra el riesgo de incumplimiento por parte del proponente de las obligaciones establecidas en el pliego de condiciones y especialmente la de celebrar el contrato objeto de la Oferta Pública en los términos y condiciones que dieron base a la adjudicación.</t>
  </si>
  <si>
    <t>Elaborar el Plan de Compras para cada vigencia bajo la directriz del Director de la Oficina de Planeación y Desarrollo y el Vicerrector Administrativo. 
Aprobar el Plan de Compras mediante Resolución Rectoral.</t>
  </si>
  <si>
    <t>Verificar y exigir que las garantías contractuales constituidas por el contratista se ajusten a las disposiciones legales vigentes durante el desarrollo del contrato.
Aplicar la garantía en caso de posibles incumplimientos parciales o totales en que incurra el contratista en la ejecución del contrato.
Realizar la evaluación del proveedor, solicitando la aplicación de las sanciones correspondientes de manera motivada, y aportando las pruebas oportunas, pertinentes y necesarias.</t>
  </si>
  <si>
    <t>Supervisores y/o interventores
Ordenador del gasto</t>
  </si>
  <si>
    <t>Permanente</t>
  </si>
  <si>
    <t>Designar supervisores que no cuentan con
conocimientos suficientes para desempeñar la
función.
Concentrar las labores de supervisión de varios contratos en el mismo personal.
Desconocimiento de los términos de referencia de la convocatoria y el contrato al momento de iniciar la supervisión.</t>
  </si>
  <si>
    <t>Recepcionar bienes o servicios que no satisfacen la necesidad de la contratación.</t>
  </si>
  <si>
    <t>Delegar supervisores y/o interventores con la formación y experiencia relacionada con el objeto del contrato.
Informar oficialmente de las funciones que debe desempeñar el supervisor y/o interventor.</t>
  </si>
  <si>
    <t>Prever acciones los riesgos ambientales en el Plan de Emergencias de la Universidad de Nariño.
Divulgar el Plan de Emergencias de la Universidad de Nariño.</t>
  </si>
  <si>
    <t>Trafico de influencias, (amiguismo, persona
influyente).
Inclusión de gastos no autorizados.
Estudios de mercados superficiales.</t>
  </si>
  <si>
    <t>Desconocimiento de los requisitos legales mediante interpretaciones subjetivas de las normas.
Trafico de influencias, (amiguismo, persona
influyente).</t>
  </si>
  <si>
    <t>Realizar seguimiento al proceso contractual.</t>
  </si>
  <si>
    <t>El proponente y/o contratista no firma el contrato.</t>
  </si>
  <si>
    <t>Errores en la convocatoria, de carácter involuntario.</t>
  </si>
  <si>
    <t>Falta de un aplicativo donde se realice el proceso de convocatoria.
Falta de verificación de la información en la convocatoria  por concentración de información de determinadas actividades o procesos en una sola persona. 
Hace referencia a cualquier error que se pueda presentar en los documentos previos de la convocatoria.</t>
  </si>
  <si>
    <t>Errores en la propuesta cometidos por el proponente y/o contratista.</t>
  </si>
  <si>
    <t>Aplicar la Lista de Verificación en el procedimiento de selección del contratista verificando el cumplimiento de los requisitos establecidos en la convocatoria.</t>
  </si>
  <si>
    <t>Falta de capacidad para promover y adelantar la selección del contratista.
Elaboración inadecuada de los términos de referencia en las convocatorias.
Trafico de influencias, (amiguismo, persona
influyente).
Favorecimientos en las convocatorias.</t>
  </si>
  <si>
    <t>Elaborar el instructivo de solicitud de bienes y/o servicios.</t>
  </si>
  <si>
    <t>El equipo evaluador no solicitó al oferente para que subsane o aclare la deficiencia que se presentó en su propuesta referente al precio artificialmente bajo.
Trafico de influencias, (amiguismo, persona
influyente).
El proponente establece precios por fuera del mercado que afectan intencionalmente y de mala fe, el valor del contrato.</t>
  </si>
  <si>
    <t>Propuesta del contratista con precios artificialmente bajos.</t>
  </si>
  <si>
    <t>Realizar seguimiento a la ejecución del contrato.</t>
  </si>
  <si>
    <t>Falta de voluntad del contratista, este no acepta las cláusulas estipuladas en el contrato.
El contratista no está pendiente de sus obligaciones así como tampoco de las funciones encomendadas a sus subalternos.
El supervisor y/o interventor no cumplen con las funciones establecidas en el contrato para asegurar el cumplimiento del mismo.
Problemas entre personas particulares (naturales, socios de personas jurídicas, socios de consorcios o uniones temporales y demás personas que contratan o trabajan para la Universidad.</t>
  </si>
  <si>
    <t>Incumplimientos y errores cometidos por el contratista durante la ejecución del contrato.</t>
  </si>
  <si>
    <t xml:space="preserve">
Elaborar informes de seguimiento de los contratos por parte del supervisor y/o interventor.</t>
  </si>
  <si>
    <t>Programar auditorías internas para la revisión a la ejecución de los contratos.</t>
  </si>
  <si>
    <t>Asesorar permanente en la elaboración de las convocatorias cumpliendo lo establecido en el Manual de Contratación y los formatos diseñados.
Aplicar la Lista de Verificación en el procedimiento de selección del contratista verificando el cumplimiento de los requisitos establecidos en la convocatoria.</t>
  </si>
  <si>
    <t>Realizar actividades dirigidas a controlar el buen manejo e inversión de los recursos asignados al contratista como anticipos.</t>
  </si>
  <si>
    <t>Insolvencia del Contratista.</t>
  </si>
  <si>
    <t>El contratista de interventoría no colabora en la solución oportuna de las discrepancias de carácter técnico.
Designar supervisores y/o interventores que no cuentan con conocimientos suficientes para desempeñar la
función.
Desconocimiento de los pliegos de
condiciones y contrato al momento de iniciar la
interventoría.</t>
  </si>
  <si>
    <t>Discrepancias entre contratista y el interventor.</t>
  </si>
  <si>
    <t>Estudiar y analizar las reclamaciones y dificultades que se presenten durante la ejecución del contrato y recomendar la solución correspondiente.</t>
  </si>
  <si>
    <t>Ejecución del contrato.</t>
  </si>
  <si>
    <t>Bienes y servicios acorde a los requisitos establecidos por los ordenadores del gasto.</t>
  </si>
  <si>
    <t>Solución oportuna de inconvenientes técnicos  en la ejecución de los contratos.</t>
  </si>
  <si>
    <t>Solvencia del contratista para ejecutar el contrato.</t>
  </si>
  <si>
    <t>Posible inhabilidad o incompatibilidad del contratista.</t>
  </si>
  <si>
    <t xml:space="preserve">Garantizar la constitución  de las pólizas correspondientes para la legalización del contrato. </t>
  </si>
  <si>
    <t>Cumplimiento de los tiempos establecidos para la ejecución del contrato.</t>
  </si>
  <si>
    <t>Cumplimiento del objetivo contractual.</t>
  </si>
  <si>
    <t>Evaluación objetivas de los proponentes.</t>
  </si>
  <si>
    <t>Recepción oportuna y adecuada de las propuestas de los oferentes acordes a los términos de referencia de las convocatorias.</t>
  </si>
  <si>
    <t>Convocatoria acorde a los requisitos de bienes o servicios solicitados por los usuarios.</t>
  </si>
  <si>
    <t>Constitución de la Póliza de seriedad de la propuesta.</t>
  </si>
  <si>
    <t xml:space="preserve">Cumplimiento de los requisitos legales para la adquisición de bienes y servicios. </t>
  </si>
  <si>
    <t>Contratación de bienes y servicios acordes a las necesidades de la Universidad.</t>
  </si>
  <si>
    <t>Autorización de compras únicamente con Visto Bueno de los Ordenadores del Gasto.</t>
  </si>
  <si>
    <t>Manual de contrataciòn aprobado  y herramientas para el proceso de contrataciòn socializadas y publicadas a travès de la pàgina web institucional.
Diseño de la Plataforma de Contratación.</t>
  </si>
  <si>
    <t>Diseño de la plataforma de contratación.
Asesorìa de la Oficina de Compras y Contratación en la elaboración de los prepliegos de las convocatorias.</t>
  </si>
  <si>
    <t>Elaboración de la Lista de Verificación que es utilizada en la fase de evaluación de las propuestas para la selección de contratistas.</t>
  </si>
  <si>
    <t>Publicación de los prepliegos de acuerdo con el cronograma establecido en las convocatorias.
Procedimientos modalidades de contratación elaborados, donde se incluye los controles de verificación de las propuestas realizadas por los proponentes.</t>
  </si>
  <si>
    <t>Seguimiento a la ejecución del contrato y aplicación de las garantías definidas en el mismo.</t>
  </si>
  <si>
    <t>Mantenimiento correctivo y preventivo de la infraestructura.
Plan de emergencia por parte de la Oficina de Salud Ocupacional y el Comité de emergencias Institucional.</t>
  </si>
  <si>
    <t>IDENTIFICACIÓN, ANÁLISIS Y EVALUACIÓN DE RIESGOS</t>
  </si>
  <si>
    <t>GESTIÓN FINANCIERA</t>
  </si>
  <si>
    <t>Desconocimiento de los requisitos legales mediante interpretaciones subjetivas de las normas.
Trafico de influencias, (amiguismo, persona
influyente, dadivas).
Intervención de los Directores de Proyectos o Convenios para el favorecimiento de un proveedor en partícular.</t>
  </si>
  <si>
    <t>El equipo evaluador no solicitó al oferente para que subsane o aclare la deficiencia que se presentó en su propuesta referente al precio artificialmente bajo.
Trafico de influencias, (amiguismo, persona
influyente).
El proponente establece precios por fuera del mercado que afectan intencionalmente y de mala fe el valor del contrato.</t>
  </si>
  <si>
    <r>
      <t>Falta de planeación del contratista para prev</t>
    </r>
    <r>
      <rPr>
        <sz val="12"/>
        <color rgb="FFFF0000"/>
        <rFont val="Arial"/>
        <family val="2"/>
      </rPr>
      <t>ee</t>
    </r>
    <r>
      <rPr>
        <sz val="12"/>
        <rFont val="Arial"/>
        <family val="2"/>
      </rPr>
      <t>r situaciones que puedan afectar el cumplimiento de las fechas establecidas en el contrato para su ejecución por causas ajenas a su voluntad. 
Falta de previsión del supervisor o interventor del contrato.</t>
    </r>
  </si>
  <si>
    <r>
      <t>Manejo incorrecto de los anticipo</t>
    </r>
    <r>
      <rPr>
        <sz val="12"/>
        <color rgb="FFFF0000"/>
        <rFont val="Arial"/>
        <family val="2"/>
      </rPr>
      <t>s.</t>
    </r>
  </si>
  <si>
    <t>El contratista de interventoría no colabora en la solución oportuna de las discrepancias de carácter técnico.
Designar supervisores y/o interventores que no cuentan con
conocimientos suficientes para desempeñar la función.
Desconocimiento de los pliegos de condiciones y contrato al momento de iniciar la interventoría.</t>
  </si>
  <si>
    <t>Designar supervisores que no cuentan con conocimientos suficientes para desempeñar la función.
Concentrar las labores de supervisión de varios contratos en el mismo personal.
Desconocimiento de los términos de referencia de la convocatoria y el contrato al momento de iniciar la supervisión.</t>
  </si>
  <si>
    <t xml:space="preserve">No se presenten las garantías requeridas como uno de los requisitos habilitantes en el proceso de contratación en cualquiera de sus modalidades. </t>
  </si>
  <si>
    <t xml:space="preserve">Detrimento Patrimonial </t>
  </si>
  <si>
    <t xml:space="preserve">Trafico de influencias, (amiguismo, persona
influyente).
Inclusión de gastos no autorizados.
Estudios de mercados superficiales. </t>
  </si>
  <si>
    <t>Diseño de  una herramienta  como Hoja de Ruta con el fin de que existan seguimientos oportunos al proceso contractual de la Universidad de Nariño.</t>
  </si>
  <si>
    <t xml:space="preserve">Socialización de los procedimientos de Adquisición de bienes y servicios y los formatos que lo consituyen a los ordenadores del gasto y o personal de apoyo en las dependencias.
</t>
  </si>
  <si>
    <t xml:space="preserve">Elaboración incorrecta de los términos de referencia en la  convocatoria por cuanto no se solicita  la constitución de la póliza de seriedad dentro de  la propuesta que cubre a la Universidad como contratante y  contra todo  riesgo de incumplimiento por parte del proponente. </t>
  </si>
  <si>
    <t>No tener en cuenta previamente lo que  reza en los pliegos de condiciones.</t>
  </si>
  <si>
    <t xml:space="preserve">Elaboración de Contratos y firma por fuera de las fechas señaladas.
</t>
  </si>
  <si>
    <t>Presentación de los contratos a destiempo por parte de la Universidad dando lugar al vencimiento de la poliza de seriedad  por lo que el proveedor no cumple con la entrega de los bienes y elementos contratados, configurandose en una posible  figura de detrimento patrimonial.</t>
  </si>
  <si>
    <t xml:space="preserve">
Revisión de los términos de referencia por parte de la oficina de Compras y Contratación y/o la Junta de Compras y Contratación, según la cuantía y proponer los controles en cada una de las etapas.
</t>
  </si>
  <si>
    <t>Proyectos de convocatoria  hechos a la medida de una firma en partícular.</t>
  </si>
  <si>
    <t xml:space="preserve">Elaboración de Contratos y firma por fuera de las fechas señaladas.
</t>
  </si>
  <si>
    <t xml:space="preserve">Oficina de Planeación y Desarrollo
Profesionales de la Oficina de Compras y Contrataciones.
Oficina Jurídica
</t>
  </si>
  <si>
    <t xml:space="preserve">Oficina de Planeación y Desarrollo
Equipo diseñador de la Plataforma de contratación
Profesionales de la Oficina de Compras y Contrataciones.
Oficina Jurídica </t>
  </si>
  <si>
    <t xml:space="preserve">Oficina de Planeación y Desarrollo
Junta de Compras y Contratación
Profesionales de la Oficina de Compras y Contrataciones.
Oficina Jurídica
</t>
  </si>
  <si>
    <t xml:space="preserve">
No se presenten las garantías requeridas en los Documentos del Proceso de Contratación.</t>
  </si>
  <si>
    <t>El contratista no cumple con las obligaciones contractuales.</t>
  </si>
  <si>
    <t xml:space="preserve"> 
Revisión de los términos de referencia por parte de la oficina de Compras y Contratación y/o la Junta de Compras y Contratación, según la cuantía y proponer los controles en cada una de las etapas.
</t>
  </si>
  <si>
    <t>Diana Mariela Molano</t>
  </si>
  <si>
    <t>María Angélica Insuasty Cuéllar</t>
  </si>
  <si>
    <t>Jairo Antonio Guerrero García</t>
  </si>
  <si>
    <t>Profesional Equipo de Calidad</t>
  </si>
  <si>
    <t>Jefe de Control Interno</t>
  </si>
  <si>
    <t>Jefe Oficina de Planeación y Desarrollo</t>
  </si>
  <si>
    <t>Inclusión en los procedimiento de convocatoria el nombramiento de un supervisor y/o interventor en cada contrato, quien debe elaborar informes de ejecución e informar al ordenador del gasto oportunamente sobre los avances e  irregularidades que se puedan presentar.</t>
  </si>
  <si>
    <t>Seguimiento a la ejecución del contrato por parte del supervisor o interventor y aplicación de la garantía de buen manejo del anticipo.</t>
  </si>
  <si>
    <t>Revisión de las convocatorias por parte de la Oficina de Compras y Contratación o de la  Junta de compras de acuerdo a la modalidad de contratación en cuanto a los requisitos que deben cumplir los contratistas o proveedores  para su selección.</t>
  </si>
  <si>
    <t xml:space="preserve">Selección objetiva del supervisor o interventor para cada contrato, teniendo en cuenta formación y experiencia.
Definición de las funciones del supervisor e interventor en el Manual de Compras y Contratación. </t>
  </si>
  <si>
    <t>Falta de capacidad para promover y adelantar la selección del contratista.
Elaboración inadecuada de los términos de referencia en las convocatorias.
Trafico de influencias, (amiguismo, persona
influyente).
Favorecimientos en las convocatorias.
Desconocimento  por parte de los Comites Técnicos Evaluadores  para la calificación  integral de las propuestas lo cual conlleva decisiones incorrectas de adjudicación.</t>
  </si>
  <si>
    <t>Proyectos de convocatoria hechos a la medida de una firma  o proveedor en partícular.</t>
  </si>
  <si>
    <t>Profesionales Equipo de Calidad</t>
  </si>
  <si>
    <t>Jenny Lorena Luna Eraso
Diana Mariela Molano Rodríguez</t>
  </si>
  <si>
    <t>Jefe Oficina de Planeación y Desarrollo
Jefe de Control Interno</t>
  </si>
  <si>
    <t>Jairo Antonio Guerrero García
María Angélica Insuasty Cuéllar</t>
  </si>
  <si>
    <t>Vicerrector Administrativo</t>
  </si>
  <si>
    <t>Carlos Omar Ojeda Enríquez</t>
  </si>
  <si>
    <t xml:space="preserve">GESTIÓN FINANCIERA </t>
  </si>
  <si>
    <t>Administrar los recursos financieros brindando información oportuna que permita una adecuada toma de decisiones.</t>
  </si>
</sst>
</file>

<file path=xl/styles.xml><?xml version="1.0" encoding="utf-8"?>
<styleSheet xmlns="http://schemas.openxmlformats.org/spreadsheetml/2006/main">
  <numFmts count="1">
    <numFmt numFmtId="164" formatCode="yyyy\-mm\-dd;@"/>
  </numFmts>
  <fonts count="35">
    <font>
      <sz val="11"/>
      <color theme="1"/>
      <name val="Calibri"/>
      <family val="2"/>
      <scheme val="minor"/>
    </font>
    <font>
      <sz val="10"/>
      <name val="Arial"/>
      <family val="2"/>
    </font>
    <font>
      <b/>
      <sz val="14"/>
      <name val="Calibri"/>
      <family val="2"/>
    </font>
    <font>
      <sz val="10"/>
      <name val="Arial"/>
      <family val="2"/>
    </font>
    <font>
      <b/>
      <sz val="18"/>
      <name val="Arial"/>
      <family val="2"/>
    </font>
    <font>
      <sz val="9"/>
      <color indexed="81"/>
      <name val="Tahoma"/>
      <family val="2"/>
    </font>
    <font>
      <b/>
      <sz val="9"/>
      <color indexed="81"/>
      <name val="Tahoma"/>
      <family val="2"/>
    </font>
    <font>
      <i/>
      <sz val="11"/>
      <name val="Arial"/>
      <family val="2"/>
    </font>
    <font>
      <b/>
      <sz val="10"/>
      <name val="Calibri"/>
      <family val="2"/>
    </font>
    <font>
      <b/>
      <sz val="9"/>
      <name val="Calibri"/>
      <family val="2"/>
    </font>
    <font>
      <b/>
      <sz val="12"/>
      <name val="Arial"/>
      <family val="2"/>
    </font>
    <font>
      <sz val="12"/>
      <name val="Arial"/>
      <family val="2"/>
    </font>
    <font>
      <b/>
      <sz val="11"/>
      <color indexed="8"/>
      <name val="Calibri"/>
      <family val="2"/>
    </font>
    <font>
      <b/>
      <sz val="14"/>
      <name val="Arial"/>
      <family val="2"/>
    </font>
    <font>
      <sz val="10"/>
      <color theme="0" tint="-0.499984740745262"/>
      <name val="Arial"/>
      <family val="2"/>
    </font>
    <font>
      <b/>
      <sz val="14"/>
      <color theme="0"/>
      <name val="Calibri"/>
      <family val="2"/>
    </font>
    <font>
      <b/>
      <sz val="22"/>
      <color rgb="FFFF0000"/>
      <name val="Arial"/>
      <family val="2"/>
    </font>
    <font>
      <b/>
      <sz val="16"/>
      <name val="Calibri"/>
      <family val="2"/>
      <scheme val="minor"/>
    </font>
    <font>
      <b/>
      <sz val="18"/>
      <color theme="0"/>
      <name val="Arial"/>
      <family val="2"/>
    </font>
    <font>
      <sz val="11"/>
      <color indexed="8"/>
      <name val="Arial"/>
      <family val="2"/>
    </font>
    <font>
      <b/>
      <sz val="10"/>
      <name val="Arial"/>
      <family val="2"/>
    </font>
    <font>
      <u/>
      <sz val="11"/>
      <color theme="10"/>
      <name val="Calibri"/>
      <family val="2"/>
    </font>
    <font>
      <u/>
      <sz val="12"/>
      <color indexed="12"/>
      <name val="Arial"/>
      <family val="2"/>
    </font>
    <font>
      <sz val="12"/>
      <color indexed="8"/>
      <name val="Arial"/>
      <family val="2"/>
    </font>
    <font>
      <b/>
      <sz val="12"/>
      <color indexed="8"/>
      <name val="Arial"/>
      <family val="2"/>
    </font>
    <font>
      <b/>
      <sz val="11"/>
      <color indexed="8"/>
      <name val="Arial"/>
      <family val="2"/>
    </font>
    <font>
      <sz val="12"/>
      <color indexed="8"/>
      <name val="Calibri"/>
      <family val="2"/>
    </font>
    <font>
      <b/>
      <sz val="12"/>
      <color indexed="8"/>
      <name val="Tahoma"/>
      <family val="2"/>
    </font>
    <font>
      <sz val="18"/>
      <name val="Arial"/>
      <family val="2"/>
    </font>
    <font>
      <sz val="15"/>
      <name val="Arial"/>
      <family val="2"/>
    </font>
    <font>
      <sz val="12"/>
      <color rgb="FFFF0000"/>
      <name val="Arial"/>
      <family val="2"/>
    </font>
    <font>
      <sz val="12"/>
      <color theme="1"/>
      <name val="Arial"/>
      <family val="2"/>
    </font>
    <font>
      <sz val="16"/>
      <name val="Calibri"/>
      <family val="2"/>
      <scheme val="minor"/>
    </font>
    <font>
      <sz val="16"/>
      <color indexed="8"/>
      <name val="Calibri"/>
      <family val="2"/>
      <scheme val="minor"/>
    </font>
    <font>
      <sz val="16"/>
      <color theme="1"/>
      <name val="Calibri"/>
      <family val="2"/>
      <scheme val="minor"/>
    </font>
  </fonts>
  <fills count="11">
    <fill>
      <patternFill patternType="none"/>
    </fill>
    <fill>
      <patternFill patternType="gray125"/>
    </fill>
    <fill>
      <patternFill patternType="solid">
        <fgColor theme="9" tint="-0.249977111117893"/>
        <bgColor indexed="64"/>
      </patternFill>
    </fill>
    <fill>
      <patternFill patternType="solid">
        <fgColor theme="6"/>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9"/>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21" fillId="0" borderId="0" applyNumberFormat="0" applyFill="0" applyBorder="0" applyAlignment="0" applyProtection="0">
      <alignment vertical="top"/>
      <protection locked="0"/>
    </xf>
  </cellStyleXfs>
  <cellXfs count="144">
    <xf numFmtId="0" fontId="0" fillId="0" borderId="0" xfId="0"/>
    <xf numFmtId="0" fontId="1" fillId="0" borderId="0" xfId="1"/>
    <xf numFmtId="0" fontId="1" fillId="0" borderId="0" xfId="1" applyAlignment="1">
      <alignment vertical="center"/>
    </xf>
    <xf numFmtId="0" fontId="3" fillId="0" borderId="0" xfId="1" applyFont="1" applyAlignment="1">
      <alignment vertical="center"/>
    </xf>
    <xf numFmtId="0" fontId="3" fillId="0" borderId="0" xfId="1" applyFont="1"/>
    <xf numFmtId="0" fontId="14" fillId="0" borderId="0" xfId="1" applyFont="1"/>
    <xf numFmtId="0" fontId="15" fillId="2" borderId="1" xfId="1" applyFont="1" applyFill="1" applyBorder="1" applyAlignment="1">
      <alignment horizontal="center" vertical="center" wrapText="1"/>
    </xf>
    <xf numFmtId="0" fontId="3" fillId="0" borderId="1" xfId="1" applyFont="1" applyBorder="1" applyAlignment="1">
      <alignment horizontal="left" vertical="center" wrapText="1"/>
    </xf>
    <xf numFmtId="0" fontId="8" fillId="3" borderId="1"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1" fillId="4" borderId="0" xfId="1" applyFill="1"/>
    <xf numFmtId="0" fontId="16" fillId="4" borderId="0" xfId="1" applyFont="1" applyFill="1" applyAlignment="1">
      <alignment horizontal="center"/>
    </xf>
    <xf numFmtId="0" fontId="17" fillId="4" borderId="0" xfId="1" applyFont="1" applyFill="1"/>
    <xf numFmtId="0" fontId="7" fillId="5" borderId="1" xfId="1" applyFont="1" applyFill="1" applyBorder="1" applyAlignment="1">
      <alignment horizontal="left" vertical="center" wrapText="1"/>
    </xf>
    <xf numFmtId="0" fontId="3" fillId="6" borderId="1" xfId="1" applyFont="1" applyFill="1" applyBorder="1" applyAlignment="1">
      <alignment horizontal="justify" vertical="center" wrapText="1"/>
    </xf>
    <xf numFmtId="0" fontId="10" fillId="0" borderId="1" xfId="1" applyFont="1" applyBorder="1" applyAlignment="1">
      <alignment horizontal="center" vertical="center" wrapText="1"/>
    </xf>
    <xf numFmtId="0" fontId="11" fillId="0" borderId="1" xfId="1" applyFont="1" applyBorder="1" applyAlignment="1">
      <alignment horizontal="center" vertical="center" wrapText="1"/>
    </xf>
    <xf numFmtId="0" fontId="1" fillId="4" borderId="0" xfId="1" applyFill="1" applyAlignment="1"/>
    <xf numFmtId="0" fontId="1" fillId="4" borderId="9" xfId="1" applyFill="1" applyBorder="1"/>
    <xf numFmtId="0" fontId="1" fillId="4" borderId="12" xfId="1" applyFill="1" applyBorder="1"/>
    <xf numFmtId="0" fontId="9" fillId="7" borderId="1" xfId="1" applyFont="1" applyFill="1" applyBorder="1" applyAlignment="1">
      <alignment horizontal="center" vertical="center" wrapText="1"/>
    </xf>
    <xf numFmtId="0" fontId="8" fillId="7" borderId="1" xfId="1" applyFont="1" applyFill="1" applyBorder="1" applyAlignment="1">
      <alignment horizontal="center" vertical="center" wrapText="1"/>
    </xf>
    <xf numFmtId="0" fontId="17" fillId="4" borderId="1" xfId="1" applyFont="1" applyFill="1" applyBorder="1" applyAlignment="1">
      <alignment vertical="center"/>
    </xf>
    <xf numFmtId="0" fontId="19" fillId="0" borderId="8" xfId="0" applyFont="1" applyBorder="1" applyProtection="1">
      <protection hidden="1"/>
    </xf>
    <xf numFmtId="0" fontId="22" fillId="0" borderId="9" xfId="2" applyFont="1" applyBorder="1" applyAlignment="1" applyProtection="1">
      <protection hidden="1"/>
    </xf>
    <xf numFmtId="0" fontId="23" fillId="0" borderId="9" xfId="0" applyFont="1" applyBorder="1" applyProtection="1">
      <protection hidden="1"/>
    </xf>
    <xf numFmtId="0" fontId="24" fillId="0" borderId="9" xfId="0" applyFont="1" applyBorder="1" applyAlignment="1" applyProtection="1">
      <protection hidden="1"/>
    </xf>
    <xf numFmtId="0" fontId="24" fillId="0" borderId="13" xfId="0" applyFont="1" applyBorder="1" applyAlignment="1" applyProtection="1">
      <protection hidden="1"/>
    </xf>
    <xf numFmtId="0" fontId="0" fillId="0" borderId="0" xfId="0" applyProtection="1">
      <protection hidden="1"/>
    </xf>
    <xf numFmtId="0" fontId="19" fillId="0" borderId="10" xfId="0" applyFont="1" applyBorder="1" applyProtection="1">
      <protection hidden="1"/>
    </xf>
    <xf numFmtId="0" fontId="25" fillId="0" borderId="11" xfId="0" applyFont="1" applyBorder="1" applyProtection="1">
      <protection hidden="1"/>
    </xf>
    <xf numFmtId="0" fontId="23" fillId="0" borderId="12" xfId="0" applyFont="1" applyBorder="1" applyProtection="1">
      <protection hidden="1"/>
    </xf>
    <xf numFmtId="0" fontId="23" fillId="0" borderId="14" xfId="0" applyFont="1" applyBorder="1" applyProtection="1">
      <protection hidden="1"/>
    </xf>
    <xf numFmtId="0" fontId="12" fillId="0" borderId="0" xfId="0" applyFont="1" applyBorder="1" applyProtection="1">
      <protection hidden="1"/>
    </xf>
    <xf numFmtId="0" fontId="26" fillId="0" borderId="0" xfId="0" applyFont="1" applyBorder="1" applyProtection="1">
      <protection hidden="1"/>
    </xf>
    <xf numFmtId="0" fontId="27" fillId="0" borderId="0" xfId="0" applyFont="1" applyBorder="1" applyAlignment="1" applyProtection="1">
      <alignment horizontal="left"/>
      <protection hidden="1"/>
    </xf>
    <xf numFmtId="0" fontId="25" fillId="0" borderId="1" xfId="0" applyFont="1" applyBorder="1" applyProtection="1">
      <protection hidden="1"/>
    </xf>
    <xf numFmtId="0" fontId="19" fillId="0" borderId="0" xfId="0" applyFont="1" applyProtection="1">
      <protection hidden="1"/>
    </xf>
    <xf numFmtId="0" fontId="19" fillId="0" borderId="0" xfId="0" applyFont="1" applyAlignment="1" applyProtection="1">
      <alignment wrapText="1"/>
      <protection hidden="1"/>
    </xf>
    <xf numFmtId="0" fontId="25" fillId="0" borderId="0" xfId="0" applyFont="1" applyProtection="1">
      <protection hidden="1"/>
    </xf>
    <xf numFmtId="0" fontId="19" fillId="0" borderId="0" xfId="0" applyFont="1" applyAlignment="1" applyProtection="1">
      <alignment vertical="center"/>
      <protection hidden="1"/>
    </xf>
    <xf numFmtId="0" fontId="25" fillId="8" borderId="1" xfId="0" applyFont="1" applyFill="1" applyBorder="1" applyAlignment="1" applyProtection="1">
      <alignment horizontal="center" vertical="center" wrapText="1"/>
      <protection hidden="1"/>
    </xf>
    <xf numFmtId="0" fontId="25" fillId="9" borderId="1" xfId="0" applyFont="1" applyFill="1" applyBorder="1" applyAlignment="1" applyProtection="1">
      <alignment horizontal="center" vertical="center" wrapText="1"/>
      <protection hidden="1"/>
    </xf>
    <xf numFmtId="0" fontId="0" fillId="0" borderId="1" xfId="0" applyBorder="1" applyAlignment="1">
      <alignment horizontal="center"/>
    </xf>
    <xf numFmtId="0" fontId="20" fillId="0" borderId="1" xfId="0" applyFont="1" applyBorder="1" applyAlignment="1">
      <alignment horizontal="left" vertical="center"/>
    </xf>
    <xf numFmtId="0" fontId="25" fillId="10" borderId="1" xfId="0" applyFont="1" applyFill="1" applyBorder="1" applyAlignment="1" applyProtection="1">
      <alignment horizontal="center" vertical="center" wrapText="1"/>
      <protection hidden="1"/>
    </xf>
    <xf numFmtId="0" fontId="25" fillId="4" borderId="1" xfId="0" applyFont="1" applyFill="1" applyBorder="1" applyAlignment="1" applyProtection="1">
      <alignment horizontal="center" vertical="center" wrapText="1"/>
      <protection hidden="1"/>
    </xf>
    <xf numFmtId="0" fontId="10" fillId="0" borderId="6" xfId="1" applyFont="1" applyBorder="1" applyAlignment="1">
      <alignment horizontal="center" vertical="center" wrapText="1"/>
    </xf>
    <xf numFmtId="0" fontId="11" fillId="0" borderId="1" xfId="1" applyFont="1" applyBorder="1" applyAlignment="1">
      <alignment horizontal="left" vertical="center" wrapText="1"/>
    </xf>
    <xf numFmtId="0" fontId="23" fillId="0" borderId="1" xfId="0" applyFont="1" applyBorder="1" applyAlignment="1">
      <alignment horizontal="left" vertical="center" wrapText="1"/>
    </xf>
    <xf numFmtId="0" fontId="11" fillId="0" borderId="1" xfId="1" applyFont="1" applyFill="1" applyBorder="1" applyAlignment="1">
      <alignment horizontal="left" vertical="center" wrapText="1"/>
    </xf>
    <xf numFmtId="0" fontId="11" fillId="4" borderId="1" xfId="1" applyFont="1" applyFill="1" applyBorder="1" applyAlignment="1">
      <alignment horizontal="left" vertical="center" wrapText="1"/>
    </xf>
    <xf numFmtId="0" fontId="11" fillId="0" borderId="1" xfId="1" applyFont="1" applyBorder="1" applyAlignment="1">
      <alignment horizontal="left" vertical="center"/>
    </xf>
    <xf numFmtId="0" fontId="11" fillId="0" borderId="1" xfId="1" applyFont="1" applyBorder="1" applyAlignment="1">
      <alignment horizontal="justify" vertical="justify" wrapText="1"/>
    </xf>
    <xf numFmtId="0" fontId="23" fillId="0" borderId="1" xfId="0" applyFont="1" applyBorder="1" applyAlignment="1">
      <alignment horizontal="left" vertical="top" wrapText="1"/>
    </xf>
    <xf numFmtId="0" fontId="31" fillId="0" borderId="1" xfId="1" applyFont="1" applyBorder="1" applyAlignment="1">
      <alignment horizontal="left" vertical="center" wrapText="1"/>
    </xf>
    <xf numFmtId="0" fontId="31" fillId="0" borderId="1" xfId="1" applyFont="1" applyFill="1" applyBorder="1" applyAlignment="1">
      <alignment horizontal="left" vertical="center" wrapText="1"/>
    </xf>
    <xf numFmtId="0" fontId="31" fillId="0" borderId="1" xfId="1" applyFont="1" applyBorder="1" applyAlignment="1">
      <alignment vertical="top" wrapText="1"/>
    </xf>
    <xf numFmtId="0" fontId="32" fillId="0" borderId="1" xfId="1" applyFont="1" applyFill="1" applyBorder="1" applyAlignment="1">
      <alignment horizontal="left" vertical="center" wrapText="1"/>
    </xf>
    <xf numFmtId="0" fontId="32" fillId="0" borderId="1" xfId="1" applyFont="1" applyBorder="1" applyAlignment="1">
      <alignment horizontal="left" vertical="center" wrapText="1"/>
    </xf>
    <xf numFmtId="0" fontId="33" fillId="4" borderId="1" xfId="0" applyFont="1" applyFill="1" applyBorder="1" applyAlignment="1" applyProtection="1">
      <alignment horizontal="left" vertical="center" wrapText="1"/>
      <protection hidden="1"/>
    </xf>
    <xf numFmtId="14" fontId="33" fillId="4" borderId="1" xfId="0" applyNumberFormat="1" applyFont="1" applyFill="1" applyBorder="1" applyAlignment="1" applyProtection="1">
      <alignment horizontal="left" vertical="center" wrapText="1"/>
      <protection hidden="1"/>
    </xf>
    <xf numFmtId="0" fontId="32" fillId="0" borderId="3" xfId="1" applyFont="1" applyFill="1" applyBorder="1" applyAlignment="1">
      <alignment horizontal="left" vertical="center" wrapText="1"/>
    </xf>
    <xf numFmtId="0" fontId="32" fillId="0" borderId="2" xfId="1" applyFont="1" applyBorder="1" applyAlignment="1">
      <alignment horizontal="left" vertical="center" wrapText="1"/>
    </xf>
    <xf numFmtId="0" fontId="33" fillId="0" borderId="1" xfId="0" applyFont="1" applyBorder="1" applyAlignment="1">
      <alignment horizontal="left" vertical="top" wrapText="1"/>
    </xf>
    <xf numFmtId="0" fontId="34" fillId="0" borderId="1" xfId="1" applyFont="1" applyBorder="1" applyAlignment="1">
      <alignment horizontal="left" vertical="top" wrapText="1"/>
    </xf>
    <xf numFmtId="0" fontId="33" fillId="0" borderId="3" xfId="0" applyFont="1" applyBorder="1" applyAlignment="1">
      <alignment horizontal="left" vertical="center" wrapText="1"/>
    </xf>
    <xf numFmtId="0" fontId="33" fillId="0" borderId="1" xfId="0" applyFont="1" applyBorder="1" applyAlignment="1">
      <alignment horizontal="left" vertical="center" wrapText="1"/>
    </xf>
    <xf numFmtId="0" fontId="33" fillId="4" borderId="1" xfId="0" applyFont="1" applyFill="1" applyBorder="1" applyAlignment="1" applyProtection="1">
      <alignment horizontal="left" vertical="top" wrapText="1"/>
      <protection hidden="1"/>
    </xf>
    <xf numFmtId="0" fontId="33" fillId="0" borderId="1" xfId="0" applyFont="1" applyFill="1" applyBorder="1" applyAlignment="1" applyProtection="1">
      <alignment horizontal="left" vertical="center" wrapText="1"/>
      <protection hidden="1"/>
    </xf>
    <xf numFmtId="164" fontId="3" fillId="0" borderId="1" xfId="0" applyNumberFormat="1" applyFont="1" applyBorder="1" applyAlignment="1">
      <alignment horizontal="center" vertical="center"/>
    </xf>
    <xf numFmtId="0" fontId="1" fillId="4" borderId="1" xfId="1" applyFill="1" applyBorder="1" applyAlignment="1">
      <alignment horizont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20" fillId="0" borderId="1" xfId="0" applyFont="1" applyBorder="1" applyAlignment="1">
      <alignment horizontal="center"/>
    </xf>
    <xf numFmtId="0" fontId="1" fillId="4" borderId="0" xfId="1" applyFill="1" applyBorder="1" applyAlignment="1">
      <alignment horizontal="center"/>
    </xf>
    <xf numFmtId="0" fontId="1" fillId="4" borderId="7" xfId="1" applyFill="1" applyBorder="1" applyAlignment="1">
      <alignment horizontal="center"/>
    </xf>
    <xf numFmtId="0" fontId="4" fillId="7" borderId="4" xfId="1" applyFont="1" applyFill="1" applyBorder="1" applyAlignment="1">
      <alignment horizontal="center" vertical="center"/>
    </xf>
    <xf numFmtId="0" fontId="4" fillId="7" borderId="5" xfId="1" applyFont="1" applyFill="1" applyBorder="1" applyAlignment="1">
      <alignment horizontal="center" vertical="center"/>
    </xf>
    <xf numFmtId="0" fontId="4" fillId="7" borderId="6" xfId="1" applyFont="1" applyFill="1" applyBorder="1" applyAlignment="1">
      <alignment horizontal="center" vertical="center"/>
    </xf>
    <xf numFmtId="0" fontId="11" fillId="0" borderId="2" xfId="1" applyFont="1" applyBorder="1" applyAlignment="1">
      <alignment horizontal="left" vertical="center" wrapText="1"/>
    </xf>
    <xf numFmtId="0" fontId="11" fillId="0" borderId="15" xfId="1" applyFont="1" applyBorder="1" applyAlignment="1">
      <alignment horizontal="left" vertical="center" wrapText="1"/>
    </xf>
    <xf numFmtId="0" fontId="20" fillId="4" borderId="0" xfId="1" applyFont="1" applyFill="1" applyBorder="1" applyAlignment="1">
      <alignment horizontal="center"/>
    </xf>
    <xf numFmtId="0" fontId="20" fillId="4" borderId="7" xfId="1" applyFont="1" applyFill="1" applyBorder="1" applyAlignment="1">
      <alignment horizontal="center"/>
    </xf>
    <xf numFmtId="0" fontId="19" fillId="0" borderId="4" xfId="0" applyFont="1" applyBorder="1" applyAlignment="1" applyProtection="1">
      <alignment horizontal="left" vertical="center" wrapText="1"/>
      <protection hidden="1"/>
    </xf>
    <xf numFmtId="0" fontId="19" fillId="0" borderId="6" xfId="0" applyFont="1" applyBorder="1" applyAlignment="1" applyProtection="1">
      <alignment horizontal="left" vertical="center" wrapText="1"/>
      <protection hidden="1"/>
    </xf>
    <xf numFmtId="0" fontId="18" fillId="2" borderId="1" xfId="1" applyFont="1" applyFill="1" applyBorder="1" applyAlignment="1">
      <alignment horizontal="center" vertical="center" wrapText="1"/>
    </xf>
    <xf numFmtId="0" fontId="2" fillId="7" borderId="1" xfId="1" applyFont="1" applyFill="1" applyBorder="1" applyAlignment="1">
      <alignment horizontal="center" vertical="center" wrapText="1"/>
    </xf>
    <xf numFmtId="0" fontId="1" fillId="4" borderId="8" xfId="1" applyFill="1" applyBorder="1" applyAlignment="1">
      <alignment horizontal="center"/>
    </xf>
    <xf numFmtId="0" fontId="1" fillId="4" borderId="10" xfId="1" applyFill="1" applyBorder="1" applyAlignment="1">
      <alignment horizontal="center"/>
    </xf>
    <xf numFmtId="0" fontId="1" fillId="4" borderId="11" xfId="1" applyFill="1" applyBorder="1" applyAlignment="1">
      <alignment horizontal="center"/>
    </xf>
    <xf numFmtId="0" fontId="2" fillId="7" borderId="2" xfId="1" applyFont="1" applyFill="1" applyBorder="1" applyAlignment="1">
      <alignment horizontal="center" vertical="center" wrapText="1"/>
    </xf>
    <xf numFmtId="0" fontId="2" fillId="7" borderId="3" xfId="1" applyFont="1" applyFill="1" applyBorder="1" applyAlignment="1">
      <alignment horizontal="center" vertical="center" wrapText="1"/>
    </xf>
    <xf numFmtId="0" fontId="4" fillId="7"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11" fillId="4" borderId="2" xfId="1" applyFont="1" applyFill="1" applyBorder="1" applyAlignment="1">
      <alignment horizontal="left" vertical="center" wrapText="1"/>
    </xf>
    <xf numFmtId="0" fontId="11" fillId="4" borderId="15" xfId="1" applyFont="1" applyFill="1" applyBorder="1" applyAlignment="1">
      <alignment horizontal="left" vertical="center" wrapText="1"/>
    </xf>
    <xf numFmtId="0" fontId="11" fillId="4" borderId="3" xfId="1" applyFont="1" applyFill="1" applyBorder="1" applyAlignment="1">
      <alignment horizontal="left" vertical="center" wrapText="1"/>
    </xf>
    <xf numFmtId="0" fontId="13" fillId="4" borderId="4" xfId="1" applyFont="1" applyFill="1" applyBorder="1" applyAlignment="1">
      <alignment horizontal="left" vertical="center"/>
    </xf>
    <xf numFmtId="0" fontId="13" fillId="4" borderId="5" xfId="1" applyFont="1" applyFill="1" applyBorder="1" applyAlignment="1">
      <alignment horizontal="left" vertical="center"/>
    </xf>
    <xf numFmtId="0" fontId="13" fillId="4" borderId="6" xfId="1" applyFont="1" applyFill="1" applyBorder="1" applyAlignment="1">
      <alignment horizontal="left" vertical="center"/>
    </xf>
    <xf numFmtId="0" fontId="29" fillId="4" borderId="4" xfId="1" applyFont="1" applyFill="1" applyBorder="1" applyAlignment="1">
      <alignment horizontal="left" vertical="center" wrapText="1"/>
    </xf>
    <xf numFmtId="0" fontId="29" fillId="4" borderId="5" xfId="1" applyFont="1" applyFill="1" applyBorder="1" applyAlignment="1">
      <alignment horizontal="left" vertical="center"/>
    </xf>
    <xf numFmtId="0" fontId="29" fillId="4" borderId="6" xfId="1" applyFont="1" applyFill="1" applyBorder="1" applyAlignment="1">
      <alignment horizontal="left" vertical="center"/>
    </xf>
    <xf numFmtId="0" fontId="15" fillId="2" borderId="1"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32" fillId="0" borderId="4" xfId="1" applyFont="1" applyBorder="1" applyAlignment="1">
      <alignment horizontal="left" vertical="center" wrapText="1"/>
    </xf>
    <xf numFmtId="0" fontId="32" fillId="0" borderId="6" xfId="1" applyFont="1" applyBorder="1" applyAlignment="1">
      <alignment horizontal="left" vertical="center" wrapText="1"/>
    </xf>
    <xf numFmtId="0" fontId="34" fillId="0" borderId="4" xfId="1" applyFont="1" applyBorder="1" applyAlignment="1">
      <alignment horizontal="left" vertical="center" wrapText="1"/>
    </xf>
    <xf numFmtId="0" fontId="34" fillId="0" borderId="6" xfId="1" applyFont="1" applyBorder="1" applyAlignment="1">
      <alignment horizontal="left" vertical="center" wrapText="1"/>
    </xf>
    <xf numFmtId="0" fontId="25" fillId="9" borderId="1" xfId="0" applyFont="1" applyFill="1" applyBorder="1" applyAlignment="1" applyProtection="1">
      <alignment horizontal="center" vertical="center" wrapText="1"/>
      <protection hidden="1"/>
    </xf>
    <xf numFmtId="0" fontId="32" fillId="0" borderId="11" xfId="1" applyFont="1" applyBorder="1" applyAlignment="1">
      <alignment horizontal="left" vertical="center" wrapText="1"/>
    </xf>
    <xf numFmtId="0" fontId="32" fillId="0" borderId="14" xfId="1" applyFont="1" applyBorder="1" applyAlignment="1">
      <alignment horizontal="left" vertical="center" wrapText="1"/>
    </xf>
    <xf numFmtId="0" fontId="28" fillId="0" borderId="9" xfId="0" applyFont="1" applyBorder="1" applyAlignment="1">
      <alignment horizontal="center" vertical="center" wrapText="1"/>
    </xf>
    <xf numFmtId="0" fontId="32" fillId="0" borderId="4" xfId="1" applyFont="1" applyBorder="1" applyAlignment="1">
      <alignment horizontal="left" vertical="top" wrapText="1"/>
    </xf>
    <xf numFmtId="0" fontId="32" fillId="0" borderId="6" xfId="1" applyFont="1" applyBorder="1" applyAlignment="1">
      <alignment horizontal="left" vertical="top" wrapText="1"/>
    </xf>
    <xf numFmtId="0" fontId="33" fillId="4" borderId="2" xfId="0" applyFont="1" applyFill="1" applyBorder="1" applyAlignment="1" applyProtection="1">
      <alignment horizontal="left" vertical="center" wrapText="1"/>
      <protection hidden="1"/>
    </xf>
    <xf numFmtId="0" fontId="33" fillId="4" borderId="3" xfId="0" applyFont="1" applyFill="1" applyBorder="1" applyAlignment="1" applyProtection="1">
      <alignment horizontal="left" vertical="center" wrapText="1"/>
      <protection hidden="1"/>
    </xf>
    <xf numFmtId="14" fontId="33" fillId="4" borderId="2" xfId="0" applyNumberFormat="1" applyFont="1" applyFill="1" applyBorder="1" applyAlignment="1" applyProtection="1">
      <alignment horizontal="left" vertical="center" wrapText="1"/>
      <protection hidden="1"/>
    </xf>
    <xf numFmtId="14" fontId="33" fillId="4" borderId="3" xfId="0" applyNumberFormat="1" applyFont="1" applyFill="1" applyBorder="1" applyAlignment="1" applyProtection="1">
      <alignment horizontal="left" vertical="center" wrapText="1"/>
      <protection hidden="1"/>
    </xf>
    <xf numFmtId="0" fontId="25" fillId="4" borderId="2" xfId="0" applyFont="1" applyFill="1" applyBorder="1" applyAlignment="1" applyProtection="1">
      <alignment horizontal="center" vertical="center" wrapText="1"/>
      <protection hidden="1"/>
    </xf>
    <xf numFmtId="0" fontId="25" fillId="4" borderId="3" xfId="0" applyFont="1" applyFill="1" applyBorder="1" applyAlignment="1" applyProtection="1">
      <alignment horizontal="center" vertical="center" wrapText="1"/>
      <protection hidden="1"/>
    </xf>
    <xf numFmtId="0" fontId="1" fillId="4" borderId="1" xfId="1" applyFill="1" applyBorder="1" applyAlignment="1">
      <alignment horizontal="center" wrapText="1"/>
    </xf>
    <xf numFmtId="0" fontId="25" fillId="10" borderId="1" xfId="0" applyFont="1" applyFill="1" applyBorder="1" applyAlignment="1" applyProtection="1">
      <alignment horizontal="center"/>
      <protection hidden="1"/>
    </xf>
    <xf numFmtId="0" fontId="23" fillId="0" borderId="1" xfId="0" applyFont="1" applyBorder="1" applyAlignment="1" applyProtection="1">
      <alignment horizontal="left"/>
      <protection hidden="1"/>
    </xf>
    <xf numFmtId="0" fontId="23" fillId="0" borderId="0" xfId="0" applyFont="1" applyBorder="1" applyAlignment="1" applyProtection="1">
      <alignment horizontal="center"/>
      <protection hidden="1"/>
    </xf>
    <xf numFmtId="0" fontId="23" fillId="0" borderId="7" xfId="0" applyFont="1" applyBorder="1" applyAlignment="1" applyProtection="1">
      <alignment horizontal="center"/>
      <protection hidden="1"/>
    </xf>
    <xf numFmtId="0" fontId="24" fillId="0" borderId="0" xfId="0" applyFont="1" applyBorder="1" applyAlignment="1" applyProtection="1">
      <alignment horizontal="center"/>
      <protection hidden="1"/>
    </xf>
    <xf numFmtId="0" fontId="24" fillId="0" borderId="7" xfId="0" applyFont="1" applyBorder="1" applyAlignment="1" applyProtection="1">
      <alignment horizontal="center"/>
      <protection hidden="1"/>
    </xf>
    <xf numFmtId="0" fontId="25" fillId="0" borderId="4" xfId="0" applyFont="1" applyBorder="1" applyAlignment="1" applyProtection="1">
      <alignment horizontal="left" vertical="center"/>
      <protection hidden="1"/>
    </xf>
    <xf numFmtId="0" fontId="25" fillId="0" borderId="5" xfId="0" applyFont="1" applyBorder="1" applyAlignment="1" applyProtection="1">
      <alignment horizontal="left" vertical="center"/>
      <protection hidden="1"/>
    </xf>
    <xf numFmtId="0" fontId="25" fillId="0" borderId="6" xfId="0" applyFont="1" applyBorder="1" applyAlignment="1" applyProtection="1">
      <alignment horizontal="left" vertical="center"/>
      <protection hidden="1"/>
    </xf>
    <xf numFmtId="0" fontId="25" fillId="8" borderId="1" xfId="0" applyFont="1" applyFill="1" applyBorder="1" applyAlignment="1" applyProtection="1">
      <alignment horizontal="center" vertical="center"/>
      <protection hidden="1"/>
    </xf>
    <xf numFmtId="0" fontId="25" fillId="9" borderId="1" xfId="0" applyFont="1" applyFill="1" applyBorder="1" applyAlignment="1" applyProtection="1">
      <alignment horizontal="center"/>
      <protection hidden="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2" fillId="0" borderId="2" xfId="1" applyFont="1" applyBorder="1" applyAlignment="1">
      <alignment horizontal="left" vertical="center" wrapText="1"/>
    </xf>
    <xf numFmtId="0" fontId="32" fillId="0" borderId="3" xfId="1" applyFont="1" applyBorder="1" applyAlignment="1">
      <alignment horizontal="left" vertical="center" wrapText="1"/>
    </xf>
    <xf numFmtId="0" fontId="32" fillId="0" borderId="2" xfId="1" applyFont="1" applyBorder="1" applyAlignment="1">
      <alignment horizontal="left" vertical="top" wrapText="1"/>
    </xf>
    <xf numFmtId="0" fontId="32" fillId="0" borderId="3" xfId="1" applyFont="1" applyBorder="1" applyAlignment="1">
      <alignment horizontal="left" vertical="top" wrapText="1"/>
    </xf>
    <xf numFmtId="0" fontId="32" fillId="0" borderId="8" xfId="1" applyFont="1" applyBorder="1" applyAlignment="1">
      <alignment horizontal="left" vertical="center" wrapText="1"/>
    </xf>
    <xf numFmtId="0" fontId="32" fillId="0" borderId="13" xfId="1" applyFont="1" applyBorder="1" applyAlignment="1">
      <alignment horizontal="left" vertical="center" wrapText="1"/>
    </xf>
  </cellXfs>
  <cellStyles count="3">
    <cellStyle name="Hipervínculo" xfId="2" builtinId="8"/>
    <cellStyle name="Normal" xfId="0" builtinId="0"/>
    <cellStyle name="Normal 2" xfId="1"/>
  </cellStyles>
  <dxfs count="22">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rgb="FFFF0000"/>
      </font>
    </dxf>
    <dxf>
      <font>
        <b/>
        <i val="0"/>
        <color theme="0"/>
      </font>
      <fill>
        <patternFill>
          <bgColor theme="6" tint="-0.499984740745262"/>
        </patternFill>
      </fill>
    </dxf>
    <dxf>
      <font>
        <color rgb="FF00B050"/>
      </font>
    </dxf>
    <dxf>
      <font>
        <color rgb="FF00B050"/>
      </font>
    </dxf>
    <dxf>
      <fill>
        <patternFill>
          <bgColor rgb="FFFFC000"/>
        </patternFill>
      </fill>
    </dxf>
    <dxf>
      <fill>
        <patternFill>
          <bgColor rgb="FFFF0000"/>
        </patternFill>
      </fill>
    </dxf>
    <dxf>
      <font>
        <b/>
        <i val="0"/>
        <color rgb="FFFF0000"/>
      </font>
    </dxf>
    <dxf>
      <font>
        <b/>
        <i val="0"/>
        <color theme="0"/>
      </font>
      <fill>
        <patternFill>
          <bgColor theme="6" tint="-0.499984740745262"/>
        </patternFill>
      </fill>
    </dxf>
    <dxf>
      <font>
        <color rgb="FF00B050"/>
      </font>
    </dxf>
    <dxf>
      <font>
        <color rgb="FF00B050"/>
      </font>
    </dxf>
    <dxf>
      <fill>
        <patternFill>
          <bgColor rgb="FFFFC000"/>
        </patternFill>
      </fill>
    </dxf>
    <dxf>
      <fill>
        <patternFill>
          <bgColor rgb="FFFF0000"/>
        </patternFill>
      </fill>
    </dxf>
    <dxf>
      <font>
        <b/>
        <i val="0"/>
        <color rgb="FFFF0000"/>
      </font>
    </dxf>
    <dxf>
      <font>
        <b/>
        <i val="0"/>
        <color theme="0"/>
      </font>
      <fill>
        <patternFill>
          <bgColor theme="6" tint="-0.499984740745262"/>
        </patternFill>
      </fill>
    </dxf>
    <dxf>
      <font>
        <color rgb="FF00B050"/>
      </font>
    </dxf>
    <dxf>
      <font>
        <color rgb="FF00B050"/>
      </font>
    </dxf>
    <dxf>
      <fill>
        <patternFill>
          <bgColor rgb="FFFFC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0FAJARDO\FRANK\2012\SIGC%20UDENAR\GESTION%20DE%20CALIDAD\Documentos\SGC-PR-03%20Acciones%20preventivas\SGC-FR-06-7-12-15%20Riesg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DENTIFICACIÓN"/>
      <sheetName val="Análisis"/>
      <sheetName val="Valoración"/>
      <sheetName val="Políticas"/>
      <sheetName val="Plan de Acción"/>
      <sheetName val="MATRICES PL CORPORATIVA"/>
      <sheetName val="Plan de Acción (2)"/>
    </sheetNames>
    <sheetDataSet>
      <sheetData sheetId="0" refreshError="1"/>
      <sheetData sheetId="1">
        <row r="13">
          <cell r="AO13" t="str">
            <v>lo elegido</v>
          </cell>
          <cell r="AP13" t="str">
            <v>11</v>
          </cell>
          <cell r="AQ13" t="str">
            <v>12</v>
          </cell>
          <cell r="AR13" t="str">
            <v>13</v>
          </cell>
          <cell r="AS13" t="str">
            <v>14</v>
          </cell>
          <cell r="AT13" t="str">
            <v>15</v>
          </cell>
          <cell r="AU13" t="str">
            <v>21</v>
          </cell>
          <cell r="AV13" t="str">
            <v>22</v>
          </cell>
          <cell r="AW13" t="str">
            <v>23</v>
          </cell>
          <cell r="AX13" t="str">
            <v>24</v>
          </cell>
          <cell r="AY13" t="str">
            <v>25</v>
          </cell>
          <cell r="AZ13" t="str">
            <v>31</v>
          </cell>
          <cell r="BA13" t="str">
            <v>32</v>
          </cell>
          <cell r="BB13" t="str">
            <v>33</v>
          </cell>
          <cell r="BC13" t="str">
            <v>34</v>
          </cell>
          <cell r="BD13" t="str">
            <v>35</v>
          </cell>
          <cell r="BE13" t="str">
            <v>41</v>
          </cell>
          <cell r="BF13" t="str">
            <v>42</v>
          </cell>
          <cell r="BG13" t="str">
            <v>43</v>
          </cell>
          <cell r="BH13" t="str">
            <v>44</v>
          </cell>
          <cell r="BI13" t="str">
            <v>45</v>
          </cell>
          <cell r="BJ13" t="str">
            <v>51</v>
          </cell>
          <cell r="BK13" t="str">
            <v>52</v>
          </cell>
          <cell r="BL13" t="str">
            <v>53</v>
          </cell>
          <cell r="BM13" t="str">
            <v>54</v>
          </cell>
          <cell r="BN13" t="str">
            <v>55</v>
          </cell>
        </row>
        <row r="14">
          <cell r="AO14" t="str">
            <v/>
          </cell>
          <cell r="AP14" t="str">
            <v/>
          </cell>
          <cell r="AQ14" t="str">
            <v/>
          </cell>
          <cell r="AR14" t="str">
            <v/>
          </cell>
          <cell r="AS14" t="str">
            <v/>
          </cell>
          <cell r="AT14" t="str">
            <v/>
          </cell>
          <cell r="AU14" t="str">
            <v/>
          </cell>
          <cell r="AV14" t="str">
            <v/>
          </cell>
          <cell r="AW14" t="str">
            <v/>
          </cell>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cell r="BL14" t="str">
            <v/>
          </cell>
          <cell r="BM14" t="str">
            <v/>
          </cell>
          <cell r="BN14" t="str">
            <v/>
          </cell>
        </row>
        <row r="15">
          <cell r="AO15" t="str">
            <v/>
          </cell>
          <cell r="AP15" t="str">
            <v/>
          </cell>
          <cell r="AQ15" t="str">
            <v/>
          </cell>
          <cell r="AR15" t="str">
            <v/>
          </cell>
          <cell r="AS15" t="str">
            <v/>
          </cell>
          <cell r="AT15" t="str">
            <v/>
          </cell>
          <cell r="AU15" t="str">
            <v/>
          </cell>
          <cell r="AV15" t="str">
            <v/>
          </cell>
          <cell r="AW15" t="str">
            <v/>
          </cell>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cell r="BL15" t="str">
            <v/>
          </cell>
          <cell r="BM15" t="str">
            <v/>
          </cell>
          <cell r="BN15" t="str">
            <v/>
          </cell>
        </row>
        <row r="16">
          <cell r="AH16" t="str">
            <v>aceptable</v>
          </cell>
          <cell r="AI16" t="str">
            <v>aceptable</v>
          </cell>
          <cell r="AJ16" t="str">
            <v>moderado</v>
          </cell>
          <cell r="AK16" t="str">
            <v>importante</v>
          </cell>
          <cell r="AL16" t="str">
            <v>importante</v>
          </cell>
          <cell r="AO16" t="str">
            <v/>
          </cell>
          <cell r="AP16" t="str">
            <v/>
          </cell>
          <cell r="AQ16" t="str">
            <v/>
          </cell>
          <cell r="AR16" t="str">
            <v/>
          </cell>
          <cell r="AS16" t="str">
            <v/>
          </cell>
          <cell r="AT16" t="str">
            <v/>
          </cell>
          <cell r="AU16" t="str">
            <v/>
          </cell>
          <cell r="AV16" t="str">
            <v/>
          </cell>
          <cell r="AW16" t="str">
            <v/>
          </cell>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cell r="BL16" t="str">
            <v/>
          </cell>
          <cell r="BM16" t="str">
            <v/>
          </cell>
          <cell r="BN16" t="str">
            <v/>
          </cell>
        </row>
        <row r="17">
          <cell r="AH17" t="str">
            <v>aceptable</v>
          </cell>
          <cell r="AI17" t="str">
            <v>aceptable</v>
          </cell>
          <cell r="AJ17" t="str">
            <v>moderado</v>
          </cell>
          <cell r="AK17" t="str">
            <v>importante</v>
          </cell>
          <cell r="AL17" t="str">
            <v>inaceptable</v>
          </cell>
          <cell r="AO17" t="str">
            <v/>
          </cell>
          <cell r="AP17" t="str">
            <v/>
          </cell>
          <cell r="AQ17" t="str">
            <v/>
          </cell>
          <cell r="AR17" t="str">
            <v/>
          </cell>
          <cell r="AS17" t="str">
            <v/>
          </cell>
          <cell r="AT17" t="str">
            <v/>
          </cell>
          <cell r="AU17" t="str">
            <v/>
          </cell>
          <cell r="AV17" t="str">
            <v/>
          </cell>
          <cell r="AW17" t="str">
            <v/>
          </cell>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cell r="BL17" t="str">
            <v/>
          </cell>
          <cell r="BM17" t="str">
            <v/>
          </cell>
          <cell r="BN17" t="str">
            <v/>
          </cell>
        </row>
        <row r="18">
          <cell r="AH18" t="str">
            <v>aceptable</v>
          </cell>
          <cell r="AI18" t="str">
            <v>moderado</v>
          </cell>
          <cell r="AJ18" t="str">
            <v>importante</v>
          </cell>
          <cell r="AK18" t="str">
            <v>inaceptable</v>
          </cell>
          <cell r="AL18" t="str">
            <v>inaceptable</v>
          </cell>
          <cell r="AO18" t="str">
            <v/>
          </cell>
          <cell r="AP18" t="str">
            <v/>
          </cell>
          <cell r="AQ18" t="str">
            <v/>
          </cell>
          <cell r="AR18" t="str">
            <v/>
          </cell>
          <cell r="AS18" t="str">
            <v/>
          </cell>
          <cell r="AT18" t="str">
            <v/>
          </cell>
          <cell r="AU18" t="str">
            <v/>
          </cell>
          <cell r="AV18" t="str">
            <v/>
          </cell>
          <cell r="AW18" t="str">
            <v/>
          </cell>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cell r="BL18" t="str">
            <v/>
          </cell>
          <cell r="BM18" t="str">
            <v/>
          </cell>
          <cell r="BN18" t="str">
            <v/>
          </cell>
        </row>
        <row r="19">
          <cell r="AH19" t="str">
            <v>moderado</v>
          </cell>
          <cell r="AI19" t="str">
            <v>importante</v>
          </cell>
          <cell r="AJ19" t="str">
            <v>importante</v>
          </cell>
          <cell r="AK19" t="str">
            <v>inaceptable</v>
          </cell>
          <cell r="AL19" t="str">
            <v>inaceptable</v>
          </cell>
          <cell r="AO19" t="str">
            <v/>
          </cell>
          <cell r="AP19" t="str">
            <v/>
          </cell>
          <cell r="AQ19" t="str">
            <v/>
          </cell>
          <cell r="AR19" t="str">
            <v/>
          </cell>
          <cell r="AS19" t="str">
            <v/>
          </cell>
          <cell r="AT19" t="str">
            <v/>
          </cell>
          <cell r="AU19" t="str">
            <v/>
          </cell>
          <cell r="AV19" t="str">
            <v/>
          </cell>
          <cell r="AW19" t="str">
            <v/>
          </cell>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cell r="BL19" t="str">
            <v/>
          </cell>
          <cell r="BM19" t="str">
            <v/>
          </cell>
          <cell r="BN19" t="str">
            <v/>
          </cell>
        </row>
        <row r="20">
          <cell r="AH20" t="str">
            <v>importante</v>
          </cell>
          <cell r="AI20" t="str">
            <v>importante</v>
          </cell>
          <cell r="AJ20" t="str">
            <v>inaceptable</v>
          </cell>
          <cell r="AK20" t="str">
            <v>inaceptable</v>
          </cell>
          <cell r="AL20" t="str">
            <v>inaceptable</v>
          </cell>
          <cell r="AO20" t="str">
            <v/>
          </cell>
          <cell r="AP20" t="str">
            <v/>
          </cell>
          <cell r="AQ20" t="str">
            <v/>
          </cell>
          <cell r="AR20" t="str">
            <v/>
          </cell>
          <cell r="AS20" t="str">
            <v/>
          </cell>
          <cell r="AT20" t="str">
            <v/>
          </cell>
          <cell r="AU20" t="str">
            <v/>
          </cell>
          <cell r="AV20" t="str">
            <v/>
          </cell>
          <cell r="AW20" t="str">
            <v/>
          </cell>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cell r="BL20" t="str">
            <v/>
          </cell>
          <cell r="BM20" t="str">
            <v/>
          </cell>
          <cell r="BN20" t="str">
            <v/>
          </cell>
        </row>
        <row r="21">
          <cell r="AO21" t="str">
            <v>0</v>
          </cell>
          <cell r="AP21" t="str">
            <v/>
          </cell>
          <cell r="AQ21" t="str">
            <v/>
          </cell>
          <cell r="AR21" t="str">
            <v/>
          </cell>
          <cell r="AS21" t="str">
            <v/>
          </cell>
          <cell r="AT21" t="str">
            <v/>
          </cell>
          <cell r="AU21" t="str">
            <v/>
          </cell>
          <cell r="AV21" t="str">
            <v/>
          </cell>
          <cell r="AW21" t="str">
            <v/>
          </cell>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cell r="BL21" t="str">
            <v/>
          </cell>
          <cell r="BM21" t="str">
            <v/>
          </cell>
          <cell r="BN21" t="str">
            <v/>
          </cell>
        </row>
        <row r="22">
          <cell r="AO22" t="str">
            <v>0</v>
          </cell>
          <cell r="AP22" t="str">
            <v/>
          </cell>
          <cell r="AQ22" t="str">
            <v/>
          </cell>
          <cell r="AR22" t="str">
            <v/>
          </cell>
          <cell r="AS22" t="str">
            <v/>
          </cell>
          <cell r="AT22" t="str">
            <v/>
          </cell>
          <cell r="AU22" t="str">
            <v/>
          </cell>
          <cell r="AV22" t="str">
            <v/>
          </cell>
          <cell r="AW22" t="str">
            <v/>
          </cell>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cell r="BL22" t="str">
            <v/>
          </cell>
          <cell r="BM22" t="str">
            <v/>
          </cell>
          <cell r="BN22" t="str">
            <v/>
          </cell>
        </row>
        <row r="23">
          <cell r="AO23" t="str">
            <v>0</v>
          </cell>
          <cell r="AP23" t="str">
            <v/>
          </cell>
          <cell r="AQ23" t="str">
            <v/>
          </cell>
          <cell r="AR23" t="str">
            <v/>
          </cell>
          <cell r="AS23" t="str">
            <v/>
          </cell>
          <cell r="AT23" t="str">
            <v/>
          </cell>
          <cell r="AU23" t="str">
            <v/>
          </cell>
          <cell r="AV23" t="str">
            <v/>
          </cell>
          <cell r="AW23" t="str">
            <v/>
          </cell>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cell r="BL23" t="str">
            <v/>
          </cell>
          <cell r="BM23" t="str">
            <v/>
          </cell>
          <cell r="BN23" t="str">
            <v/>
          </cell>
        </row>
        <row r="24">
          <cell r="AO24" t="str">
            <v>0</v>
          </cell>
          <cell r="AP24" t="str">
            <v/>
          </cell>
          <cell r="AQ24" t="str">
            <v/>
          </cell>
          <cell r="AR24" t="str">
            <v/>
          </cell>
          <cell r="AS24" t="str">
            <v/>
          </cell>
          <cell r="AT24" t="str">
            <v/>
          </cell>
          <cell r="AU24" t="str">
            <v/>
          </cell>
          <cell r="AV24" t="str">
            <v/>
          </cell>
          <cell r="AW24" t="str">
            <v/>
          </cell>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cell r="BL24" t="str">
            <v/>
          </cell>
          <cell r="BM24" t="str">
            <v/>
          </cell>
          <cell r="BN24" t="str">
            <v/>
          </cell>
        </row>
        <row r="25">
          <cell r="AO25" t="str">
            <v>0</v>
          </cell>
          <cell r="AP25" t="str">
            <v/>
          </cell>
          <cell r="AQ25" t="str">
            <v/>
          </cell>
          <cell r="AR25" t="str">
            <v/>
          </cell>
          <cell r="AS25" t="str">
            <v/>
          </cell>
          <cell r="AT25" t="str">
            <v/>
          </cell>
          <cell r="AU25" t="str">
            <v/>
          </cell>
          <cell r="AV25" t="str">
            <v/>
          </cell>
          <cell r="AW25" t="str">
            <v/>
          </cell>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cell r="BL25" t="str">
            <v/>
          </cell>
          <cell r="BM25" t="str">
            <v/>
          </cell>
          <cell r="BN25" t="str">
            <v/>
          </cell>
        </row>
        <row r="26">
          <cell r="AO26" t="str">
            <v>0</v>
          </cell>
          <cell r="AP26" t="str">
            <v/>
          </cell>
          <cell r="AQ26" t="str">
            <v/>
          </cell>
          <cell r="AR26" t="str">
            <v/>
          </cell>
          <cell r="AS26" t="str">
            <v/>
          </cell>
          <cell r="AT26" t="str">
            <v/>
          </cell>
          <cell r="AU26" t="str">
            <v/>
          </cell>
          <cell r="AV26" t="str">
            <v/>
          </cell>
          <cell r="AW26" t="str">
            <v/>
          </cell>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cell r="BL26" t="str">
            <v/>
          </cell>
          <cell r="BM26" t="str">
            <v/>
          </cell>
          <cell r="BN26" t="str">
            <v/>
          </cell>
        </row>
        <row r="27">
          <cell r="AO27" t="str">
            <v>0</v>
          </cell>
          <cell r="AP27" t="str">
            <v/>
          </cell>
          <cell r="AQ27" t="str">
            <v/>
          </cell>
          <cell r="AR27" t="str">
            <v/>
          </cell>
          <cell r="AS27" t="str">
            <v/>
          </cell>
          <cell r="AT27" t="str">
            <v/>
          </cell>
          <cell r="AU27" t="str">
            <v/>
          </cell>
          <cell r="AV27" t="str">
            <v/>
          </cell>
          <cell r="AW27" t="str">
            <v/>
          </cell>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cell r="BL27" t="str">
            <v/>
          </cell>
          <cell r="BM27" t="str">
            <v/>
          </cell>
          <cell r="BN27" t="str">
            <v/>
          </cell>
        </row>
        <row r="28">
          <cell r="AO28" t="str">
            <v>0</v>
          </cell>
          <cell r="AP28" t="str">
            <v/>
          </cell>
          <cell r="AQ28" t="str">
            <v/>
          </cell>
          <cell r="AR28" t="str">
            <v/>
          </cell>
          <cell r="AS28" t="str">
            <v/>
          </cell>
          <cell r="AT28" t="str">
            <v/>
          </cell>
          <cell r="AU28" t="str">
            <v/>
          </cell>
          <cell r="AV28" t="str">
            <v/>
          </cell>
          <cell r="AW28" t="str">
            <v/>
          </cell>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cell r="BL28" t="str">
            <v/>
          </cell>
          <cell r="BM28" t="str">
            <v/>
          </cell>
          <cell r="BN28" t="str">
            <v/>
          </cell>
        </row>
        <row r="29">
          <cell r="AO29" t="str">
            <v>0</v>
          </cell>
          <cell r="AP29" t="str">
            <v/>
          </cell>
          <cell r="AQ29" t="str">
            <v/>
          </cell>
          <cell r="AR29" t="str">
            <v/>
          </cell>
          <cell r="AS29" t="str">
            <v/>
          </cell>
          <cell r="AT29" t="str">
            <v/>
          </cell>
          <cell r="AU29" t="str">
            <v/>
          </cell>
          <cell r="AV29" t="str">
            <v/>
          </cell>
          <cell r="AW29" t="str">
            <v/>
          </cell>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cell r="BL29" t="str">
            <v/>
          </cell>
          <cell r="BM29" t="str">
            <v/>
          </cell>
          <cell r="BN29" t="str">
            <v/>
          </cell>
        </row>
        <row r="30">
          <cell r="AO30" t="str">
            <v>0</v>
          </cell>
          <cell r="AP30" t="str">
            <v/>
          </cell>
          <cell r="AQ30" t="str">
            <v/>
          </cell>
          <cell r="AR30" t="str">
            <v/>
          </cell>
          <cell r="AS30" t="str">
            <v/>
          </cell>
          <cell r="AT30" t="str">
            <v/>
          </cell>
          <cell r="AU30" t="str">
            <v/>
          </cell>
          <cell r="AV30" t="str">
            <v/>
          </cell>
          <cell r="AW30" t="str">
            <v/>
          </cell>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cell r="BL30" t="str">
            <v/>
          </cell>
          <cell r="BM30" t="str">
            <v/>
          </cell>
          <cell r="BN30" t="str">
            <v/>
          </cell>
        </row>
        <row r="31">
          <cell r="AO31" t="str">
            <v>0</v>
          </cell>
          <cell r="AP31" t="str">
            <v/>
          </cell>
          <cell r="AQ31" t="str">
            <v/>
          </cell>
          <cell r="AR31" t="str">
            <v/>
          </cell>
          <cell r="AS31" t="str">
            <v/>
          </cell>
          <cell r="AT31" t="str">
            <v/>
          </cell>
          <cell r="AU31" t="str">
            <v/>
          </cell>
          <cell r="AV31" t="str">
            <v/>
          </cell>
          <cell r="AW31" t="str">
            <v/>
          </cell>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cell r="BL31" t="str">
            <v/>
          </cell>
          <cell r="BM31" t="str">
            <v/>
          </cell>
          <cell r="BN31" t="str">
            <v/>
          </cell>
        </row>
        <row r="32">
          <cell r="AO32" t="str">
            <v>0</v>
          </cell>
          <cell r="AP32" t="str">
            <v/>
          </cell>
          <cell r="AQ32" t="str">
            <v/>
          </cell>
          <cell r="AR32" t="str">
            <v/>
          </cell>
          <cell r="AS32" t="str">
            <v/>
          </cell>
          <cell r="AT32" t="str">
            <v/>
          </cell>
          <cell r="AU32" t="str">
            <v/>
          </cell>
          <cell r="AV32" t="str">
            <v/>
          </cell>
          <cell r="AW32" t="str">
            <v/>
          </cell>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cell r="BL32" t="str">
            <v/>
          </cell>
          <cell r="BM32" t="str">
            <v/>
          </cell>
          <cell r="BN32" t="str">
            <v/>
          </cell>
        </row>
        <row r="33">
          <cell r="AO33" t="str">
            <v>0</v>
          </cell>
          <cell r="AP33" t="str">
            <v/>
          </cell>
          <cell r="AQ33" t="str">
            <v/>
          </cell>
          <cell r="AR33" t="str">
            <v/>
          </cell>
          <cell r="AS33" t="str">
            <v/>
          </cell>
          <cell r="AT33" t="str">
            <v/>
          </cell>
          <cell r="AU33" t="str">
            <v/>
          </cell>
          <cell r="AV33" t="str">
            <v/>
          </cell>
          <cell r="AW33" t="str">
            <v/>
          </cell>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cell r="BL33" t="str">
            <v/>
          </cell>
          <cell r="BM33" t="str">
            <v/>
          </cell>
          <cell r="BN33" t="str">
            <v/>
          </cell>
        </row>
        <row r="34">
          <cell r="AO34" t="str">
            <v>0</v>
          </cell>
          <cell r="AP34" t="str">
            <v/>
          </cell>
          <cell r="AQ34" t="str">
            <v/>
          </cell>
          <cell r="AR34" t="str">
            <v/>
          </cell>
          <cell r="AS34" t="str">
            <v/>
          </cell>
          <cell r="AT34" t="str">
            <v/>
          </cell>
          <cell r="AU34" t="str">
            <v/>
          </cell>
          <cell r="AV34" t="str">
            <v/>
          </cell>
          <cell r="AW34" t="str">
            <v/>
          </cell>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cell r="BL34" t="str">
            <v/>
          </cell>
          <cell r="BM34" t="str">
            <v/>
          </cell>
          <cell r="BN34" t="str">
            <v/>
          </cell>
        </row>
        <row r="35">
          <cell r="AI35" t="str">
            <v>Largo plazo 5</v>
          </cell>
          <cell r="AJ35" t="str">
            <v>Largo plazo 2</v>
          </cell>
          <cell r="AK35" t="str">
            <v>Mediano plazo 2</v>
          </cell>
          <cell r="AL35" t="str">
            <v>Corto plazo 3</v>
          </cell>
          <cell r="AM35" t="str">
            <v>Corto plazo 1</v>
          </cell>
          <cell r="AO35" t="str">
            <v>0</v>
          </cell>
          <cell r="AP35" t="str">
            <v/>
          </cell>
          <cell r="AQ35" t="str">
            <v/>
          </cell>
          <cell r="AR35" t="str">
            <v/>
          </cell>
          <cell r="AS35" t="str">
            <v/>
          </cell>
          <cell r="AT35" t="str">
            <v/>
          </cell>
          <cell r="AU35" t="str">
            <v/>
          </cell>
          <cell r="AV35" t="str">
            <v/>
          </cell>
          <cell r="AW35" t="str">
            <v/>
          </cell>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cell r="BL35" t="str">
            <v/>
          </cell>
          <cell r="BM35" t="str">
            <v/>
          </cell>
          <cell r="BN35" t="str">
            <v/>
          </cell>
        </row>
        <row r="36">
          <cell r="AI36" t="str">
            <v>Largo plazo 4</v>
          </cell>
          <cell r="AJ36" t="str">
            <v>Largo plazo 1</v>
          </cell>
          <cell r="AK36" t="str">
            <v>Mediano plazo 1</v>
          </cell>
          <cell r="AL36" t="str">
            <v>Corto plazo 2</v>
          </cell>
          <cell r="AM36" t="str">
            <v>Urgente 4</v>
          </cell>
          <cell r="AO36" t="str">
            <v>0</v>
          </cell>
          <cell r="AP36" t="str">
            <v/>
          </cell>
          <cell r="AQ36" t="str">
            <v/>
          </cell>
          <cell r="AR36" t="str">
            <v/>
          </cell>
          <cell r="AS36" t="str">
            <v/>
          </cell>
          <cell r="AT36" t="str">
            <v/>
          </cell>
          <cell r="AU36" t="str">
            <v/>
          </cell>
          <cell r="AV36" t="str">
            <v/>
          </cell>
          <cell r="AW36" t="str">
            <v/>
          </cell>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cell r="BL36" t="str">
            <v/>
          </cell>
          <cell r="BM36" t="str">
            <v/>
          </cell>
          <cell r="BN36" t="str">
            <v/>
          </cell>
        </row>
        <row r="37">
          <cell r="AI37" t="str">
            <v>Largo plazo 3</v>
          </cell>
          <cell r="AJ37" t="str">
            <v>Mediano plazo 3</v>
          </cell>
          <cell r="AK37" t="str">
            <v>Corto plazo 5</v>
          </cell>
          <cell r="AL37" t="str">
            <v>Urgente 7</v>
          </cell>
          <cell r="AM37" t="str">
            <v>Urgente 3</v>
          </cell>
          <cell r="AO37" t="str">
            <v>0</v>
          </cell>
          <cell r="AP37" t="str">
            <v/>
          </cell>
          <cell r="AQ37" t="str">
            <v/>
          </cell>
          <cell r="AR37" t="str">
            <v/>
          </cell>
          <cell r="AS37" t="str">
            <v/>
          </cell>
          <cell r="AT37" t="str">
            <v/>
          </cell>
          <cell r="AU37" t="str">
            <v/>
          </cell>
          <cell r="AV37" t="str">
            <v/>
          </cell>
          <cell r="AW37" t="str">
            <v/>
          </cell>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cell r="BL37" t="str">
            <v/>
          </cell>
          <cell r="BM37" t="str">
            <v/>
          </cell>
          <cell r="BN37" t="str">
            <v/>
          </cell>
        </row>
        <row r="38">
          <cell r="AI38" t="str">
            <v>Mediano plazo 4</v>
          </cell>
          <cell r="AJ38" t="str">
            <v>Corto plazo 7</v>
          </cell>
          <cell r="AK38" t="str">
            <v>Corto plazo 4</v>
          </cell>
          <cell r="AL38" t="str">
            <v>Urgente 6</v>
          </cell>
          <cell r="AM38" t="str">
            <v>Urgente 2</v>
          </cell>
          <cell r="AO38" t="str">
            <v>0</v>
          </cell>
          <cell r="AP38" t="str">
            <v/>
          </cell>
          <cell r="AQ38" t="str">
            <v/>
          </cell>
          <cell r="AR38" t="str">
            <v/>
          </cell>
          <cell r="AS38" t="str">
            <v/>
          </cell>
          <cell r="AT38" t="str">
            <v/>
          </cell>
          <cell r="AU38" t="str">
            <v/>
          </cell>
          <cell r="AV38" t="str">
            <v/>
          </cell>
          <cell r="AW38" t="str">
            <v/>
          </cell>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cell r="BL38" t="str">
            <v/>
          </cell>
          <cell r="BM38" t="str">
            <v/>
          </cell>
          <cell r="BN38" t="str">
            <v/>
          </cell>
        </row>
        <row r="39">
          <cell r="AI39" t="str">
            <v>Corto plazo 8</v>
          </cell>
          <cell r="AJ39" t="str">
            <v>Corto plazo 6</v>
          </cell>
          <cell r="AK39" t="str">
            <v>Urgente 8</v>
          </cell>
          <cell r="AL39" t="str">
            <v>Urgente 5</v>
          </cell>
          <cell r="AM39" t="str">
            <v>Urgente 1</v>
          </cell>
          <cell r="AO39" t="str">
            <v>Retener</v>
          </cell>
          <cell r="AP39" t="str">
            <v>Retener</v>
          </cell>
          <cell r="AQ39" t="str">
            <v>Retener</v>
          </cell>
          <cell r="AR39" t="str">
            <v>Oportunidad</v>
          </cell>
          <cell r="AS39" t="str">
            <v>Convertir o mitigar</v>
          </cell>
          <cell r="AT39" t="str">
            <v>Convertir o mitigar</v>
          </cell>
          <cell r="AU39" t="str">
            <v>Retener</v>
          </cell>
          <cell r="AV39" t="str">
            <v>Retener</v>
          </cell>
          <cell r="AW39" t="str">
            <v>Oportunidad</v>
          </cell>
          <cell r="AX39" t="str">
            <v>Convertir o mitigar</v>
          </cell>
          <cell r="AY39" t="str">
            <v>Mitigar o eliminar</v>
          </cell>
          <cell r="AZ39" t="str">
            <v>Retener</v>
          </cell>
          <cell r="BA39" t="str">
            <v>Oportunidad</v>
          </cell>
          <cell r="BB39" t="str">
            <v>Convertir o mitigar</v>
          </cell>
          <cell r="BC39" t="str">
            <v>Mitigar o eliminar</v>
          </cell>
          <cell r="BD39" t="str">
            <v>Mitigar o eliminar</v>
          </cell>
          <cell r="BE39" t="str">
            <v>Oportunidad</v>
          </cell>
          <cell r="BF39" t="str">
            <v>Convertir o mitigar</v>
          </cell>
          <cell r="BG39" t="str">
            <v>Convertir o mitigar</v>
          </cell>
          <cell r="BH39" t="str">
            <v>Mitigar o eliminar</v>
          </cell>
          <cell r="BI39" t="str">
            <v>Mitigar o eliminar</v>
          </cell>
          <cell r="BJ39" t="str">
            <v>Convertir o mitigar</v>
          </cell>
          <cell r="BK39" t="str">
            <v>Convertir o mitigar</v>
          </cell>
          <cell r="BL39" t="str">
            <v>Mitigar o eliminar</v>
          </cell>
          <cell r="BM39" t="str">
            <v>Mitigar o eliminar</v>
          </cell>
          <cell r="BN39" t="str">
            <v>Mitigar o eliminar</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S41"/>
  <sheetViews>
    <sheetView view="pageBreakPreview" topLeftCell="C1" zoomScale="55" zoomScaleNormal="70" zoomScaleSheetLayoutView="55" workbookViewId="0">
      <selection activeCell="J13" sqref="J13"/>
    </sheetView>
  </sheetViews>
  <sheetFormatPr baseColWidth="10" defaultRowHeight="12.75"/>
  <cols>
    <col min="1" max="1" width="40.85546875" style="1" customWidth="1"/>
    <col min="2" max="2" width="38.28515625" style="1" customWidth="1"/>
    <col min="3" max="3" width="63.85546875" style="1" customWidth="1"/>
    <col min="4" max="4" width="7.28515625" style="1" customWidth="1"/>
    <col min="5" max="5" width="31.28515625" style="1" customWidth="1"/>
    <col min="6" max="6" width="6.5703125" style="1" customWidth="1"/>
    <col min="7" max="7" width="31.28515625" style="1" customWidth="1"/>
    <col min="8" max="8" width="50.140625" style="1" customWidth="1"/>
    <col min="9" max="9" width="6.5703125" style="1" customWidth="1"/>
    <col min="10" max="10" width="31.28515625" style="1" customWidth="1"/>
    <col min="11" max="11" width="18.28515625" style="1" customWidth="1"/>
    <col min="12" max="12" width="13.42578125" style="1" customWidth="1"/>
    <col min="13" max="13" width="32.85546875" style="1" customWidth="1"/>
    <col min="14" max="16384" width="11.42578125" style="1"/>
  </cols>
  <sheetData>
    <row r="1" spans="1:19" s="10" customFormat="1" ht="14.25">
      <c r="A1" s="88"/>
      <c r="B1" s="18"/>
      <c r="C1" s="18"/>
      <c r="D1" s="18"/>
      <c r="E1" s="18"/>
      <c r="F1" s="18"/>
      <c r="G1" s="18"/>
      <c r="H1" s="18"/>
      <c r="I1" s="18"/>
      <c r="J1" s="18"/>
      <c r="K1" s="18"/>
      <c r="L1" s="84" t="s">
        <v>22</v>
      </c>
      <c r="M1" s="85"/>
    </row>
    <row r="2" spans="1:19" s="10" customFormat="1" ht="14.25">
      <c r="A2" s="89"/>
      <c r="B2" s="75" t="s">
        <v>19</v>
      </c>
      <c r="C2" s="75"/>
      <c r="D2" s="75"/>
      <c r="E2" s="75"/>
      <c r="F2" s="75"/>
      <c r="G2" s="75"/>
      <c r="H2" s="75"/>
      <c r="I2" s="75"/>
      <c r="J2" s="75"/>
      <c r="K2" s="76"/>
      <c r="L2" s="84" t="s">
        <v>23</v>
      </c>
      <c r="M2" s="85"/>
    </row>
    <row r="3" spans="1:19" s="10" customFormat="1" ht="14.25">
      <c r="A3" s="89"/>
      <c r="B3" s="82" t="s">
        <v>138</v>
      </c>
      <c r="C3" s="82"/>
      <c r="D3" s="82"/>
      <c r="E3" s="82"/>
      <c r="F3" s="82"/>
      <c r="G3" s="82"/>
      <c r="H3" s="82"/>
      <c r="I3" s="82"/>
      <c r="J3" s="82"/>
      <c r="K3" s="83"/>
      <c r="L3" s="84" t="s">
        <v>17</v>
      </c>
      <c r="M3" s="85"/>
    </row>
    <row r="4" spans="1:19" s="10" customFormat="1" ht="14.25">
      <c r="A4" s="90"/>
      <c r="B4" s="19"/>
      <c r="C4" s="19"/>
      <c r="D4" s="19"/>
      <c r="E4" s="19"/>
      <c r="F4" s="19"/>
      <c r="G4" s="19"/>
      <c r="H4" s="19"/>
      <c r="I4" s="19"/>
      <c r="J4" s="19"/>
      <c r="K4" s="19"/>
      <c r="L4" s="84" t="s">
        <v>18</v>
      </c>
      <c r="M4" s="85"/>
    </row>
    <row r="5" spans="1:19" s="10" customFormat="1">
      <c r="A5" s="17"/>
    </row>
    <row r="6" spans="1:19" s="10" customFormat="1" ht="21">
      <c r="A6" s="22" t="s">
        <v>9</v>
      </c>
      <c r="B6" s="98" t="s">
        <v>139</v>
      </c>
      <c r="C6" s="99"/>
      <c r="D6" s="99"/>
      <c r="E6" s="99"/>
      <c r="F6" s="99"/>
      <c r="G6" s="99"/>
      <c r="H6" s="99"/>
      <c r="I6" s="99"/>
      <c r="J6" s="99"/>
      <c r="K6" s="99"/>
      <c r="L6" s="99"/>
      <c r="M6" s="100"/>
    </row>
    <row r="7" spans="1:19" s="10" customFormat="1" ht="27.75">
      <c r="D7" s="11"/>
      <c r="E7" s="11"/>
      <c r="F7" s="11"/>
      <c r="G7" s="11"/>
      <c r="H7" s="11"/>
      <c r="I7" s="11"/>
      <c r="J7" s="11"/>
    </row>
    <row r="8" spans="1:19" s="10" customFormat="1" ht="21">
      <c r="A8" s="22" t="s">
        <v>8</v>
      </c>
      <c r="B8" s="101" t="s">
        <v>183</v>
      </c>
      <c r="C8" s="102"/>
      <c r="D8" s="102"/>
      <c r="E8" s="102"/>
      <c r="F8" s="102"/>
      <c r="G8" s="102"/>
      <c r="H8" s="102"/>
      <c r="I8" s="102"/>
      <c r="J8" s="102"/>
      <c r="K8" s="102"/>
      <c r="L8" s="102"/>
      <c r="M8" s="103"/>
    </row>
    <row r="9" spans="1:19" s="10" customFormat="1" ht="27.75">
      <c r="A9" s="12"/>
      <c r="D9" s="11"/>
      <c r="E9" s="11"/>
      <c r="F9" s="11"/>
      <c r="G9" s="11"/>
      <c r="H9" s="11"/>
      <c r="I9" s="11"/>
      <c r="J9" s="11"/>
    </row>
    <row r="10" spans="1:19" s="2" customFormat="1" ht="47.25" customHeight="1">
      <c r="A10" s="93" t="s">
        <v>5</v>
      </c>
      <c r="B10" s="93"/>
      <c r="C10" s="93"/>
      <c r="D10" s="105" t="s">
        <v>10</v>
      </c>
      <c r="E10" s="105"/>
      <c r="F10" s="105"/>
      <c r="G10" s="105"/>
      <c r="H10" s="77" t="s">
        <v>20</v>
      </c>
      <c r="I10" s="78"/>
      <c r="J10" s="79"/>
      <c r="K10" s="86" t="s">
        <v>12</v>
      </c>
      <c r="L10" s="86"/>
      <c r="M10" s="86"/>
    </row>
    <row r="11" spans="1:19" s="2" customFormat="1" ht="76.5" customHeight="1">
      <c r="A11" s="91" t="s">
        <v>0</v>
      </c>
      <c r="B11" s="91" t="s">
        <v>1</v>
      </c>
      <c r="C11" s="91" t="s">
        <v>3</v>
      </c>
      <c r="D11" s="94" t="s">
        <v>4</v>
      </c>
      <c r="E11" s="94"/>
      <c r="F11" s="94" t="s">
        <v>6</v>
      </c>
      <c r="G11" s="94"/>
      <c r="H11" s="87" t="s">
        <v>2</v>
      </c>
      <c r="I11" s="87" t="s">
        <v>11</v>
      </c>
      <c r="J11" s="87"/>
      <c r="K11" s="6" t="s">
        <v>13</v>
      </c>
      <c r="L11" s="104" t="s">
        <v>7</v>
      </c>
      <c r="M11" s="104"/>
      <c r="S11" s="3"/>
    </row>
    <row r="12" spans="1:19" s="2" customFormat="1" ht="18.75">
      <c r="A12" s="92"/>
      <c r="B12" s="92"/>
      <c r="C12" s="92"/>
      <c r="D12" s="9" t="s">
        <v>14</v>
      </c>
      <c r="E12" s="8" t="s">
        <v>15</v>
      </c>
      <c r="F12" s="9" t="s">
        <v>14</v>
      </c>
      <c r="G12" s="8" t="s">
        <v>15</v>
      </c>
      <c r="H12" s="87"/>
      <c r="I12" s="20" t="s">
        <v>14</v>
      </c>
      <c r="J12" s="21" t="s">
        <v>15</v>
      </c>
      <c r="K12" s="6" t="s">
        <v>14</v>
      </c>
      <c r="L12" s="6" t="s">
        <v>16</v>
      </c>
      <c r="M12" s="6" t="s">
        <v>15</v>
      </c>
      <c r="S12" s="3"/>
    </row>
    <row r="13" spans="1:19" ht="85.5">
      <c r="A13" s="50" t="s">
        <v>130</v>
      </c>
      <c r="B13" s="50" t="s">
        <v>53</v>
      </c>
      <c r="C13" s="48" t="s">
        <v>148</v>
      </c>
      <c r="D13" s="15">
        <v>10</v>
      </c>
      <c r="E13" s="13" t="str">
        <f>IF(D13=0,"",IF(D13=1,"Remota probabilidad de ocurrencia. Sería irrazonable esperar que se produjera el fallo",IF(D13&lt;4,"Baja probabilidad de ocurrencia. Ocasionalmente podría producirse un número relativo bajo de fallos",IF(D13&lt;7,"Moderada probabilidad de ocurrencia. Asociado a situaciones similares que hayan tenido fallos esporádicos, pero en grandes proporciones",IF(D13&lt;9,"Alta probabilidad de ocurrencia. Los fallos se presentan con frecuencia",IF(D13&lt;11,"Muy alta probabilidad de ocurrencia. Se producirá el fallo con total seguridad","Corregir Valor"))))))</f>
        <v>Muy alta probabilidad de ocurrencia. Se producirá el fallo con total seguridad</v>
      </c>
      <c r="F13" s="15">
        <v>10</v>
      </c>
      <c r="G13" s="13" t="str">
        <f>IF(F13=0,"",IF(F13=1,"Irrazonable esperar que el fallo produjese un efecto perceptible en el rendimiento del servicio. Probablemente, el usuario no podrá detectar el fallo",IF(F13&lt;4,"Baja gravedad debido a la escasa importancia de las consecuencias del fallo, que causarían en el usurario un ligero descontento",IF(F13&lt;7,"Moderada gravedad del fallo que causaría al usuario cierto descontento. Puede ocasionar retrabajos",IF(F13&lt;9,"Alta clasificación de gravedad debido a la naturaleza del fallo que causa en el cliente un alto grado de insatisfacción sin llegar a incumplir la normativa sobre seguridad o quebrando de leyes. Requiere de retrabajos mayores",IF(F13&lt;11,"Muy alta clasificación de gravedad que origina total insatisfacción del usuario, o puede llegar a suponer un riesgo para la seguridad o incumplimiento de la normativa.","Corregir Valor"))))))</f>
        <v>Muy alta clasificación de gravedad que origina total insatisfacción del usuario, o puede llegar a suponer un riesgo para la seguridad o incumplimiento de la normativa.</v>
      </c>
      <c r="H13" s="48" t="s">
        <v>131</v>
      </c>
      <c r="I13" s="15">
        <v>10</v>
      </c>
      <c r="J13" s="13" t="str">
        <f>IF(I13=0,"",IF(I13=1,"Remota probabilidad de que el defecto llegue al usuario, Casi completa fiabilidad de los controles",IF(I13&lt;4,"Baja probabilidad de que el defecto llegue al usuario ya que, de producirse, seria detectado por los controles o en fases posteriores del proceso.",IF(I13&lt;7,"Moderada probabilidad de que el servicio defectuoso llegue al usuario",IF(I13&lt;9,"Alta probabilidad de que el servicio defectuoso llegue al usuario debido a la baja fiabilidad de los controles existentes.",IF(I13&lt;11,"Muy alta probabilidad de que el servicio defectuoso llegue al usuario.  Este esta latente y no se manifestara en la fase de prestación del servicio.","Corregir Valor"))))))</f>
        <v>Muy alta probabilidad de que el servicio defectuoso llegue al usuario.  Este esta latente y no se manifestara en la fase de prestación del servicio.</v>
      </c>
      <c r="K13" s="16">
        <f>(D13*F13*I13)</f>
        <v>1000</v>
      </c>
      <c r="L13" s="7" t="str">
        <f>IF(K13&lt;1,"NPR",IF(K13&lt;301,"Riesgo Bajo",IF(K13&lt;601,"Riesgo Medio",IF(K13&lt;1001,"Riesgo Alto","Falso"))))</f>
        <v>Riesgo Alto</v>
      </c>
      <c r="M13" s="14" t="str">
        <f>IF(L13="Riesgo Bajo","Aceptable BAJO No tratamiento mantener controles  deje así",IF(L13="Riesgo Medio","No Aceptable MODERADO Tratamiento a mediano o largo plazo 1 a 5 años",IF(L13="Riesgo Alto","No Aceptable PRIORITARIO Tratamiento inmediato o a corto plazo hasta 1 año","")))</f>
        <v>No Aceptable PRIORITARIO Tratamiento inmediato o a corto plazo hasta 1 año</v>
      </c>
      <c r="S13" s="4"/>
    </row>
    <row r="14" spans="1:19" ht="145.5" customHeight="1">
      <c r="A14" s="48" t="s">
        <v>129</v>
      </c>
      <c r="B14" s="56" t="s">
        <v>175</v>
      </c>
      <c r="C14" s="48" t="s">
        <v>140</v>
      </c>
      <c r="D14" s="15">
        <v>10</v>
      </c>
      <c r="E14" s="13" t="str">
        <f>IF(D14=0,"",IF(D14=1,"Remota probabilidad de ocurrencia. Sería irrazonable esperar que se produjera el fallo",IF(D14&lt;4,"Baja probabilidad de ocurrencia. Ocasionalmente podría producirse un número relativo bajo de fallos",IF(D14&lt;7,"Moderada probabilidad de ocurrencia. Asociado a situaciones similares que hayan tenido fallos esporádicos, pero en grandes proporciones",IF(D14&lt;9,"Alta probabilidad de ocurrencia. Los fallos se presentan con frecuencia",IF(D14&lt;11,"Muy alta probabilidad de ocurrencia. Se producirá el fallo con total seguridad","Corregir Valor"))))))</f>
        <v>Muy alta probabilidad de ocurrencia. Se producirá el fallo con total seguridad</v>
      </c>
      <c r="F14" s="15">
        <v>10</v>
      </c>
      <c r="G14" s="13" t="str">
        <f>IF(F14=0,"",IF(F14=1,"Irrazonable esperar que el fallo produjese un efecto perceptible en el rendimiento del servicio. Probablemente, el usuario no podrá detectar el fallo",IF(F14&lt;4,"Baja gravedad debido a la escasa importancia de las consecuencias del fallo, que causarían en el usurario un ligero descontento",IF(F14&lt;7,"Moderada gravedad del fallo que causaría al usuario cierto descontento. Puede ocasionar retrabajos",IF(F14&lt;9,"Alta clasificación de gravedad debido a la naturaleza del fallo que causa en el cliente un alto grado de insatisfacción sin llegar a incumplir la normativa sobre seguridad o quebrando de leyes. Requiere de retrabajos mayores",IF(F14&lt;11,"Muy alta clasificación de gravedad que origina total insatisfacción del usuario, o puede llegar a suponer un riesgo para la seguridad o incumplimiento de la normativa.","Corregir Valor"))))))</f>
        <v>Muy alta clasificación de gravedad que origina total insatisfacción del usuario, o puede llegar a suponer un riesgo para la seguridad o incumplimiento de la normativa.</v>
      </c>
      <c r="H14" s="48" t="s">
        <v>132</v>
      </c>
      <c r="I14" s="15">
        <v>10</v>
      </c>
      <c r="J14" s="13" t="str">
        <f t="shared" ref="J14:J22" si="0">IF(I14=0,"",IF(I14=1,"Remota probabilidad de que el defecto llegue al usuario, Casi completa fiabilidad de los controles",IF(I14&lt;4,"Baja probabilidad de que el defecto llegue al usuario ya que, de producirse, seria detectado por los controles o en fases posteriores del proceso.",IF(I14&lt;7,"Moderada probabilidad de que el servicio defectuoso llegue al usuario",IF(I14&lt;9,"Alta probabilidad de que el servicio defectuoso llegue al usuario debido a la baja fiabilidad de los controles existentes.",IF(I14&lt;11,"Muy alta probabilidad de que el servicio defectuoso llegue al usuario.  Este esta latente y no se manifestara en la fase de prestación del servicio.","Corregir Valor"))))))</f>
        <v>Muy alta probabilidad de que el servicio defectuoso llegue al usuario.  Este esta latente y no se manifestara en la fase de prestación del servicio.</v>
      </c>
      <c r="K14" s="16">
        <f t="shared" ref="K14:K22" si="1">(D14*F14*I14)</f>
        <v>1000</v>
      </c>
      <c r="L14" s="7" t="str">
        <f t="shared" ref="L14:L22" si="2">IF(K14&lt;1,"NPR",IF(K14&lt;301,"Riesgo Bajo",IF(K14&lt;601,"Riesgo Medio",IF(K14&lt;1001,"Riesgo Alto","Falso"))))</f>
        <v>Riesgo Alto</v>
      </c>
      <c r="M14" s="14" t="str">
        <f t="shared" ref="M14:M22" si="3">IF(L14="Riesgo Bajo","Aceptable BAJO No tratamiento mantener controles  deje así",IF(L14="Riesgo Medio","No Aceptable MODERADO Tratamiento a mediano o largo plazo 1 a 5 años",IF(L14="Riesgo Alto","No Aceptable PRIORITARIO Tratamiento inmediato o a corto plazo hasta 1 año","")))</f>
        <v>No Aceptable PRIORITARIO Tratamiento inmediato o a corto plazo hasta 1 año</v>
      </c>
      <c r="S14" s="4"/>
    </row>
    <row r="15" spans="1:19" ht="90.75" customHeight="1">
      <c r="A15" s="80" t="s">
        <v>128</v>
      </c>
      <c r="B15" s="54" t="s">
        <v>97</v>
      </c>
      <c r="C15" s="57" t="s">
        <v>153</v>
      </c>
      <c r="D15" s="15">
        <v>10</v>
      </c>
      <c r="E15" s="13" t="str">
        <f t="shared" ref="E15:E22" si="4">IF(D15=0,"",IF(D15=1,"Remota probabilidad de ocurrencia. Sería irrazonable esperar que se produjera el fallo",IF(D15&lt;4,"Baja probabilidad de ocurrencia. Ocasionalmente podría producirse un número relativo bajo de fallos",IF(D15&lt;7,"Moderada probabilidad de ocurrencia. Asociado a situaciones similares que hayan tenido fallos esporádicos, pero en grandes proporciones",IF(D15&lt;9,"Alta probabilidad de ocurrencia. Los fallos se presentan con frecuencia",IF(D15&lt;11,"Muy alta probabilidad de ocurrencia. Se producirá el fallo con total seguridad","Corregir Valor"))))))</f>
        <v>Muy alta probabilidad de ocurrencia. Se producirá el fallo con total seguridad</v>
      </c>
      <c r="F15" s="15">
        <v>10</v>
      </c>
      <c r="G15" s="13" t="str">
        <f t="shared" ref="G15:G22" si="5">IF(F15=0,"",IF(F15=1,"Irrazonable esperar que el fallo produjese un efecto perceptible en el rendimiento del servicio. Probablemente, el usuario no podrá detectar el fallo",IF(F15&lt;4,"Baja gravedad debido a la escasa importancia de las consecuencias del fallo, que causarían en el usurario un ligero descontento",IF(F15&lt;7,"Moderada gravedad del fallo que causaría al usuario cierto descontento. Puede ocasionar retrabajos",IF(F15&lt;9,"Alta clasificación de gravedad debido a la naturaleza del fallo que causa en el cliente un alto grado de insatisfacción sin llegar a incumplir la normativa sobre seguridad o quebrando de leyes. Requiere de retrabajos mayores",IF(F15&lt;11,"Muy alta clasificación de gravedad que origina total insatisfacción del usuario, o puede llegar a suponer un riesgo para la seguridad o incumplimiento de la normativa.","Corregir Valor"))))))</f>
        <v>Muy alta clasificación de gravedad que origina total insatisfacción del usuario, o puede llegar a suponer un riesgo para la seguridad o incumplimiento de la normativa.</v>
      </c>
      <c r="H15" s="55" t="s">
        <v>149</v>
      </c>
      <c r="I15" s="15">
        <v>10</v>
      </c>
      <c r="J15" s="13" t="str">
        <f t="shared" si="0"/>
        <v>Muy alta probabilidad de que el servicio defectuoso llegue al usuario.  Este esta latente y no se manifestara en la fase de prestación del servicio.</v>
      </c>
      <c r="K15" s="16">
        <f t="shared" si="1"/>
        <v>1000</v>
      </c>
      <c r="L15" s="7" t="str">
        <f t="shared" si="2"/>
        <v>Riesgo Alto</v>
      </c>
      <c r="M15" s="14" t="str">
        <f t="shared" si="3"/>
        <v>No Aceptable PRIORITARIO Tratamiento inmediato o a corto plazo hasta 1 año</v>
      </c>
      <c r="S15" s="4"/>
    </row>
    <row r="16" spans="1:19" ht="132" customHeight="1">
      <c r="A16" s="81"/>
      <c r="B16" s="54" t="s">
        <v>146</v>
      </c>
      <c r="C16" s="57" t="s">
        <v>151</v>
      </c>
      <c r="D16" s="15">
        <v>10</v>
      </c>
      <c r="E16" s="13" t="str">
        <f t="shared" ref="E16" si="6">IF(D16=0,"",IF(D16=1,"Remota probabilidad de ocurrencia. Sería irrazonable esperar que se produjera el fallo",IF(D16&lt;4,"Baja probabilidad de ocurrencia. Ocasionalmente podría producirse un número relativo bajo de fallos",IF(D16&lt;7,"Moderada probabilidad de ocurrencia. Asociado a situaciones similares que hayan tenido fallos esporádicos, pero en grandes proporciones",IF(D16&lt;9,"Alta probabilidad de ocurrencia. Los fallos se presentan con frecuencia",IF(D16&lt;11,"Muy alta probabilidad de ocurrencia. Se producirá el fallo con total seguridad","Corregir Valor"))))))</f>
        <v>Muy alta probabilidad de ocurrencia. Se producirá el fallo con total seguridad</v>
      </c>
      <c r="F16" s="15">
        <v>10</v>
      </c>
      <c r="G16" s="13" t="str">
        <f t="shared" ref="G16" si="7">IF(F16=0,"",IF(F16=1,"Irrazonable esperar que el fallo produjese un efecto perceptible en el rendimiento del servicio. Probablemente, el usuario no podrá detectar el fallo",IF(F16&lt;4,"Baja gravedad debido a la escasa importancia de las consecuencias del fallo, que causarían en el usurario un ligero descontento",IF(F16&lt;7,"Moderada gravedad del fallo que causaría al usuario cierto descontento. Puede ocasionar retrabajos",IF(F16&lt;9,"Alta clasificación de gravedad debido a la naturaleza del fallo que causa en el cliente un alto grado de insatisfacción sin llegar a incumplir la normativa sobre seguridad o quebrando de leyes. Requiere de retrabajos mayores",IF(F16&lt;11,"Muy alta clasificación de gravedad que origina total insatisfacción del usuario, o puede llegar a suponer un riesgo para la seguridad o incumplimiento de la normativa.","Corregir Valor"))))))</f>
        <v>Muy alta clasificación de gravedad que origina total insatisfacción del usuario, o puede llegar a suponer un riesgo para la seguridad o incumplimiento de la normativa.</v>
      </c>
      <c r="H16" s="55" t="s">
        <v>150</v>
      </c>
      <c r="I16" s="15">
        <v>10</v>
      </c>
      <c r="J16" s="13" t="str">
        <f t="shared" ref="J16" si="8">IF(I16=0,"",IF(I16=1,"Remota probabilidad de que el defecto llegue al usuario, Casi completa fiabilidad de los controles",IF(I16&lt;4,"Baja probabilidad de que el defecto llegue al usuario ya que, de producirse, seria detectado por los controles o en fases posteriores del proceso.",IF(I16&lt;7,"Moderada probabilidad de que el servicio defectuoso llegue al usuario",IF(I16&lt;9,"Alta probabilidad de que el servicio defectuoso llegue al usuario debido a la baja fiabilidad de los controles existentes.",IF(I16&lt;11,"Muy alta probabilidad de que el servicio defectuoso llegue al usuario.  Este esta latente y no se manifestara en la fase de prestación del servicio.","Corregir Valor"))))))</f>
        <v>Muy alta probabilidad de que el servicio defectuoso llegue al usuario.  Este esta latente y no se manifestara en la fase de prestación del servicio.</v>
      </c>
      <c r="K16" s="16">
        <f t="shared" ref="K16" si="9">(D16*F16*I16)</f>
        <v>1000</v>
      </c>
      <c r="L16" s="7" t="str">
        <f t="shared" ref="L16" si="10">IF(K16&lt;1,"NPR",IF(K16&lt;301,"Riesgo Bajo",IF(K16&lt;601,"Riesgo Medio",IF(K16&lt;1001,"Riesgo Alto","Falso"))))</f>
        <v>Riesgo Alto</v>
      </c>
      <c r="M16" s="14" t="str">
        <f t="shared" ref="M16" si="11">IF(L16="Riesgo Bajo","Aceptable BAJO No tratamiento mantener controles  deje así",IF(L16="Riesgo Medio","No Aceptable MODERADO Tratamiento a mediano o largo plazo 1 a 5 años",IF(L16="Riesgo Alto","No Aceptable PRIORITARIO Tratamiento inmediato o a corto plazo hasta 1 año","")))</f>
        <v>No Aceptable PRIORITARIO Tratamiento inmediato o a corto plazo hasta 1 año</v>
      </c>
      <c r="S16" s="4"/>
    </row>
    <row r="17" spans="1:19" ht="108.75" customHeight="1">
      <c r="A17" s="81"/>
      <c r="B17" s="54" t="s">
        <v>147</v>
      </c>
      <c r="C17" s="57" t="s">
        <v>154</v>
      </c>
      <c r="D17" s="15">
        <v>10</v>
      </c>
      <c r="E17" s="13" t="str">
        <f t="shared" ref="E17" si="12">IF(D17=0,"",IF(D17=1,"Remota probabilidad de ocurrencia. Sería irrazonable esperar que se produjera el fallo",IF(D17&lt;4,"Baja probabilidad de ocurrencia. Ocasionalmente podría producirse un número relativo bajo de fallos",IF(D17&lt;7,"Moderada probabilidad de ocurrencia. Asociado a situaciones similares que hayan tenido fallos esporádicos, pero en grandes proporciones",IF(D17&lt;9,"Alta probabilidad de ocurrencia. Los fallos se presentan con frecuencia",IF(D17&lt;11,"Muy alta probabilidad de ocurrencia. Se producirá el fallo con total seguridad","Corregir Valor"))))))</f>
        <v>Muy alta probabilidad de ocurrencia. Se producirá el fallo con total seguridad</v>
      </c>
      <c r="F17" s="15">
        <v>10</v>
      </c>
      <c r="G17" s="13" t="str">
        <f t="shared" ref="G17" si="13">IF(F17=0,"",IF(F17=1,"Irrazonable esperar que el fallo produjese un efecto perceptible en el rendimiento del servicio. Probablemente, el usuario no podrá detectar el fallo",IF(F17&lt;4,"Baja gravedad debido a la escasa importancia de las consecuencias del fallo, que causarían en el usurario un ligero descontento",IF(F17&lt;7,"Moderada gravedad del fallo que causaría al usuario cierto descontento. Puede ocasionar retrabajos",IF(F17&lt;9,"Alta clasificación de gravedad debido a la naturaleza del fallo que causa en el cliente un alto grado de insatisfacción sin llegar a incumplir la normativa sobre seguridad o quebrando de leyes. Requiere de retrabajos mayores",IF(F17&lt;11,"Muy alta clasificación de gravedad que origina total insatisfacción del usuario, o puede llegar a suponer un riesgo para la seguridad o incumplimiento de la normativa.","Corregir Valor"))))))</f>
        <v>Muy alta clasificación de gravedad que origina total insatisfacción del usuario, o puede llegar a suponer un riesgo para la seguridad o incumplimiento de la normativa.</v>
      </c>
      <c r="H17" s="55" t="s">
        <v>155</v>
      </c>
      <c r="I17" s="15">
        <v>10</v>
      </c>
      <c r="J17" s="13" t="str">
        <f t="shared" ref="J17" si="14">IF(I17=0,"",IF(I17=1,"Remota probabilidad de que el defecto llegue al usuario, Casi completa fiabilidad de los controles",IF(I17&lt;4,"Baja probabilidad de que el defecto llegue al usuario ya que, de producirse, seria detectado por los controles o en fases posteriores del proceso.",IF(I17&lt;7,"Moderada probabilidad de que el servicio defectuoso llegue al usuario",IF(I17&lt;9,"Alta probabilidad de que el servicio defectuoso llegue al usuario debido a la baja fiabilidad de los controles existentes.",IF(I17&lt;11,"Muy alta probabilidad de que el servicio defectuoso llegue al usuario.  Este esta latente y no se manifestara en la fase de prestación del servicio.","Corregir Valor"))))))</f>
        <v>Muy alta probabilidad de que el servicio defectuoso llegue al usuario.  Este esta latente y no se manifestara en la fase de prestación del servicio.</v>
      </c>
      <c r="K17" s="16">
        <f t="shared" ref="K17" si="15">(D17*F17*I17)</f>
        <v>1000</v>
      </c>
      <c r="L17" s="7" t="str">
        <f t="shared" ref="L17" si="16">IF(K17&lt;1,"NPR",IF(K17&lt;301,"Riesgo Bajo",IF(K17&lt;601,"Riesgo Medio",IF(K17&lt;1001,"Riesgo Alto","Falso"))))</f>
        <v>Riesgo Alto</v>
      </c>
      <c r="M17" s="14" t="str">
        <f t="shared" ref="M17" si="17">IF(L17="Riesgo Bajo","Aceptable BAJO No tratamiento mantener controles  deje así",IF(L17="Riesgo Medio","No Aceptable MODERADO Tratamiento a mediano o largo plazo 1 a 5 años",IF(L17="Riesgo Alto","No Aceptable PRIORITARIO Tratamiento inmediato o a corto plazo hasta 1 año","")))</f>
        <v>No Aceptable PRIORITARIO Tratamiento inmediato o a corto plazo hasta 1 año</v>
      </c>
      <c r="S17" s="4"/>
    </row>
    <row r="18" spans="1:19" ht="85.5">
      <c r="A18" s="48" t="s">
        <v>127</v>
      </c>
      <c r="B18" s="49" t="s">
        <v>98</v>
      </c>
      <c r="C18" s="48" t="s">
        <v>152</v>
      </c>
      <c r="D18" s="47">
        <v>10</v>
      </c>
      <c r="E18" s="13" t="str">
        <f t="shared" si="4"/>
        <v>Muy alta probabilidad de ocurrencia. Se producirá el fallo con total seguridad</v>
      </c>
      <c r="F18" s="15">
        <v>10</v>
      </c>
      <c r="G18" s="13" t="str">
        <f t="shared" si="5"/>
        <v>Muy alta clasificación de gravedad que origina total insatisfacción del usuario, o puede llegar a suponer un riesgo para la seguridad o incumplimiento de la normativa.</v>
      </c>
      <c r="H18" s="48" t="s">
        <v>133</v>
      </c>
      <c r="I18" s="15">
        <v>10</v>
      </c>
      <c r="J18" s="13" t="str">
        <f t="shared" si="0"/>
        <v>Muy alta probabilidad de que el servicio defectuoso llegue al usuario.  Este esta latente y no se manifestara en la fase de prestación del servicio.</v>
      </c>
      <c r="K18" s="16">
        <f t="shared" si="1"/>
        <v>1000</v>
      </c>
      <c r="L18" s="7" t="str">
        <f t="shared" si="2"/>
        <v>Riesgo Alto</v>
      </c>
      <c r="M18" s="14" t="str">
        <f t="shared" si="3"/>
        <v>No Aceptable PRIORITARIO Tratamiento inmediato o a corto plazo hasta 1 año</v>
      </c>
      <c r="S18" s="4"/>
    </row>
    <row r="19" spans="1:19" ht="120">
      <c r="A19" s="48" t="s">
        <v>126</v>
      </c>
      <c r="B19" s="49" t="s">
        <v>100</v>
      </c>
      <c r="C19" s="48" t="s">
        <v>81</v>
      </c>
      <c r="D19" s="47">
        <v>10</v>
      </c>
      <c r="E19" s="13" t="str">
        <f t="shared" si="4"/>
        <v>Muy alta probabilidad de ocurrencia. Se producirá el fallo con total seguridad</v>
      </c>
      <c r="F19" s="15">
        <v>10</v>
      </c>
      <c r="G19" s="13" t="str">
        <f t="shared" si="5"/>
        <v>Muy alta clasificación de gravedad que origina total insatisfacción del usuario, o puede llegar a suponer un riesgo para la seguridad o incumplimiento de la normativa.</v>
      </c>
      <c r="H19" s="48" t="s">
        <v>135</v>
      </c>
      <c r="I19" s="15">
        <v>10</v>
      </c>
      <c r="J19" s="13" t="str">
        <f t="shared" si="0"/>
        <v>Muy alta probabilidad de que el servicio defectuoso llegue al usuario.  Este esta latente y no se manifestara en la fase de prestación del servicio.</v>
      </c>
      <c r="K19" s="16">
        <f t="shared" si="1"/>
        <v>1000</v>
      </c>
      <c r="L19" s="7" t="str">
        <f t="shared" si="2"/>
        <v>Riesgo Alto</v>
      </c>
      <c r="M19" s="14" t="str">
        <f t="shared" si="3"/>
        <v>No Aceptable PRIORITARIO Tratamiento inmediato o a corto plazo hasta 1 año</v>
      </c>
      <c r="S19" s="4"/>
    </row>
    <row r="20" spans="1:19" ht="170.25" customHeight="1">
      <c r="A20" s="106" t="s">
        <v>125</v>
      </c>
      <c r="B20" s="49" t="s">
        <v>60</v>
      </c>
      <c r="C20" s="55" t="s">
        <v>174</v>
      </c>
      <c r="D20" s="47">
        <v>10</v>
      </c>
      <c r="E20" s="13" t="str">
        <f t="shared" si="4"/>
        <v>Muy alta probabilidad de ocurrencia. Se producirá el fallo con total seguridad</v>
      </c>
      <c r="F20" s="15">
        <v>10</v>
      </c>
      <c r="G20" s="13" t="str">
        <f t="shared" si="5"/>
        <v>Muy alta clasificación de gravedad que origina total insatisfacción del usuario, o puede llegar a suponer un riesgo para la seguridad o incumplimiento de la normativa.</v>
      </c>
      <c r="H20" s="48" t="s">
        <v>134</v>
      </c>
      <c r="I20" s="15">
        <v>10</v>
      </c>
      <c r="J20" s="13" t="str">
        <f t="shared" si="0"/>
        <v>Muy alta probabilidad de que el servicio defectuoso llegue al usuario.  Este esta latente y no se manifestara en la fase de prestación del servicio.</v>
      </c>
      <c r="K20" s="16">
        <f t="shared" si="1"/>
        <v>1000</v>
      </c>
      <c r="L20" s="7" t="str">
        <f t="shared" si="2"/>
        <v>Riesgo Alto</v>
      </c>
      <c r="M20" s="14" t="str">
        <f t="shared" si="3"/>
        <v>No Aceptable PRIORITARIO Tratamiento inmediato o a corto plazo hasta 1 año</v>
      </c>
      <c r="S20" s="4"/>
    </row>
    <row r="21" spans="1:19" ht="180">
      <c r="A21" s="107"/>
      <c r="B21" s="49" t="s">
        <v>105</v>
      </c>
      <c r="C21" s="48" t="s">
        <v>141</v>
      </c>
      <c r="D21" s="47">
        <v>10</v>
      </c>
      <c r="E21" s="13" t="str">
        <f t="shared" ref="E21" si="18">IF(D21=0,"",IF(D21=1,"Remota probabilidad de ocurrencia. Sería irrazonable esperar que se produjera el fallo",IF(D21&lt;4,"Baja probabilidad de ocurrencia. Ocasionalmente podría producirse un número relativo bajo de fallos",IF(D21&lt;7,"Moderada probabilidad de ocurrencia. Asociado a situaciones similares que hayan tenido fallos esporádicos, pero en grandes proporciones",IF(D21&lt;9,"Alta probabilidad de ocurrencia. Los fallos se presentan con frecuencia",IF(D21&lt;11,"Muy alta probabilidad de ocurrencia. Se producirá el fallo con total seguridad","Corregir Valor"))))))</f>
        <v>Muy alta probabilidad de ocurrencia. Se producirá el fallo con total seguridad</v>
      </c>
      <c r="F21" s="15">
        <v>10</v>
      </c>
      <c r="G21" s="13" t="str">
        <f t="shared" ref="G21" si="19">IF(F21=0,"",IF(F21=1,"Irrazonable esperar que el fallo produjese un efecto perceptible en el rendimiento del servicio. Probablemente, el usuario no podrá detectar el fallo",IF(F21&lt;4,"Baja gravedad debido a la escasa importancia de las consecuencias del fallo, que causarían en el usurario un ligero descontento",IF(F21&lt;7,"Moderada gravedad del fallo que causaría al usuario cierto descontento. Puede ocasionar retrabajos",IF(F21&lt;9,"Alta clasificación de gravedad debido a la naturaleza del fallo que causa en el cliente un alto grado de insatisfacción sin llegar a incumplir la normativa sobre seguridad o quebrando de leyes. Requiere de retrabajos mayores",IF(F21&lt;11,"Muy alta clasificación de gravedad que origina total insatisfacción del usuario, o puede llegar a suponer un riesgo para la seguridad o incumplimiento de la normativa.","Corregir Valor"))))))</f>
        <v>Muy alta clasificación de gravedad que origina total insatisfacción del usuario, o puede llegar a suponer un riesgo para la seguridad o incumplimiento de la normativa.</v>
      </c>
      <c r="H21" s="48" t="s">
        <v>62</v>
      </c>
      <c r="I21" s="15">
        <v>10</v>
      </c>
      <c r="J21" s="13" t="str">
        <f>IF(I21=0,"",IF(I21=1,"Remota probabilidad de que el defecto llegue al usuario, Casi completa fiabilidad de los controles",IF(I21&lt;4,"Baja probabilidad de que el defecto llegue al usuario ya que, de producirse, seria detectado por los controles o en fases posteriores del proceso.",IF(I21&lt;7,"Moderada probabilidad de que el servicio defectuoso llegue al usuario",IF(I21&lt;9,"Alta probabilidad de que el servicio defectuoso llegue al usuario debido a la baja fiabilidad de los controles existentes.",IF(I21&lt;11,"Muy alta probabilidad de que el servicio defectuoso llegue al usuario.  Este esta latente y no se manifestara en la fase de prestación del servicio.","Corregir Valor"))))))</f>
        <v>Muy alta probabilidad de que el servicio defectuoso llegue al usuario.  Este esta latente y no se manifestara en la fase de prestación del servicio.</v>
      </c>
      <c r="K21" s="16">
        <f>(D21*F21*I21)</f>
        <v>1000</v>
      </c>
      <c r="L21" s="7" t="str">
        <f>IF(K21&lt;1,"NPR",IF(K21&lt;301,"Riesgo Bajo",IF(K21&lt;601,"Riesgo Medio",IF(K21&lt;1001,"Riesgo Alto","Falso"))))</f>
        <v>Riesgo Alto</v>
      </c>
      <c r="M21" s="14" t="str">
        <f>IF(L21="Riesgo Bajo","Aceptable BAJO No tratamiento mantener controles  deje así",IF(L21="Riesgo Medio","No Aceptable MODERADO Tratamiento a mediano o largo plazo 1 a 5 años",IF(L21="Riesgo Alto","No Aceptable PRIORITARIO Tratamiento inmediato o a corto plazo hasta 1 año","")))</f>
        <v>No Aceptable PRIORITARIO Tratamiento inmediato o a corto plazo hasta 1 año</v>
      </c>
      <c r="S21" s="4"/>
    </row>
    <row r="22" spans="1:19" ht="210">
      <c r="A22" s="48" t="s">
        <v>124</v>
      </c>
      <c r="B22" s="49" t="s">
        <v>108</v>
      </c>
      <c r="C22" s="53" t="s">
        <v>107</v>
      </c>
      <c r="D22" s="47">
        <v>10</v>
      </c>
      <c r="E22" s="13" t="str">
        <f t="shared" si="4"/>
        <v>Muy alta probabilidad de ocurrencia. Se producirá el fallo con total seguridad</v>
      </c>
      <c r="F22" s="15">
        <v>10</v>
      </c>
      <c r="G22" s="13" t="str">
        <f t="shared" si="5"/>
        <v>Muy alta clasificación de gravedad que origina total insatisfacción del usuario, o puede llegar a suponer un riesgo para la seguridad o incumplimiento de la normativa.</v>
      </c>
      <c r="H22" s="55" t="s">
        <v>170</v>
      </c>
      <c r="I22" s="15">
        <v>10</v>
      </c>
      <c r="J22" s="13" t="str">
        <f t="shared" si="0"/>
        <v>Muy alta probabilidad de que el servicio defectuoso llegue al usuario.  Este esta latente y no se manifestara en la fase de prestación del servicio.</v>
      </c>
      <c r="K22" s="16">
        <f t="shared" si="1"/>
        <v>1000</v>
      </c>
      <c r="L22" s="7" t="str">
        <f t="shared" si="2"/>
        <v>Riesgo Alto</v>
      </c>
      <c r="M22" s="14" t="str">
        <f t="shared" si="3"/>
        <v>No Aceptable PRIORITARIO Tratamiento inmediato o a corto plazo hasta 1 año</v>
      </c>
      <c r="S22" s="4"/>
    </row>
    <row r="23" spans="1:19" s="10" customFormat="1" ht="90">
      <c r="A23" s="51" t="s">
        <v>123</v>
      </c>
      <c r="B23" s="49" t="s">
        <v>56</v>
      </c>
      <c r="C23" s="48" t="s">
        <v>142</v>
      </c>
      <c r="D23" s="47">
        <v>10</v>
      </c>
      <c r="E23" s="13" t="str">
        <f t="shared" ref="E23:E28" si="20">IF(D23=0,"",IF(D23=1,"Remota probabilidad de ocurrencia. Sería irrazonable esperar que se produjera el fallo",IF(D23&lt;4,"Baja probabilidad de ocurrencia. Ocasionalmente podría producirse un número relativo bajo de fallos",IF(D23&lt;7,"Moderada probabilidad de ocurrencia. Asociado a situaciones similares que hayan tenido fallos esporádicos, pero en grandes proporciones",IF(D23&lt;9,"Alta probabilidad de ocurrencia. Los fallos se presentan con frecuencia",IF(D23&lt;11,"Muy alta probabilidad de ocurrencia. Se producirá el fallo con total seguridad","Corregir Valor"))))))</f>
        <v>Muy alta probabilidad de ocurrencia. Se producirá el fallo con total seguridad</v>
      </c>
      <c r="F23" s="15">
        <v>10</v>
      </c>
      <c r="G23" s="13" t="str">
        <f t="shared" ref="G23:G28" si="21">IF(F23=0,"",IF(F23=1,"Irrazonable esperar que el fallo produjese un efecto perceptible en el rendimiento del servicio. Probablemente, el usuario no podrá detectar el fallo",IF(F23&lt;4,"Baja gravedad debido a la escasa importancia de las consecuencias del fallo, que causarían en el usurario un ligero descontento",IF(F23&lt;7,"Moderada gravedad del fallo que causaría al usuario cierto descontento. Puede ocasionar retrabajos",IF(F23&lt;9,"Alta clasificación de gravedad debido a la naturaleza del fallo que causa en el cliente un alto grado de insatisfacción sin llegar a incumplir la normativa sobre seguridad o quebrando de leyes. Requiere de retrabajos mayores",IF(F23&lt;11,"Muy alta clasificación de gravedad que origina total insatisfacción del usuario, o puede llegar a suponer un riesgo para la seguridad o incumplimiento de la normativa.","Corregir Valor"))))))</f>
        <v>Muy alta clasificación de gravedad que origina total insatisfacción del usuario, o puede llegar a suponer un riesgo para la seguridad o incumplimiento de la normativa.</v>
      </c>
      <c r="H23" s="48" t="s">
        <v>136</v>
      </c>
      <c r="I23" s="15">
        <v>10</v>
      </c>
      <c r="J23" s="13" t="str">
        <f t="shared" ref="J23:J28" si="22">IF(I23=0,"",IF(I23=1,"Remota probabilidad de que el defecto llegue al usuario, Casi completa fiabilidad de los controles",IF(I23&lt;4,"Baja probabilidad de que el defecto llegue al usuario ya que, de producirse, seria detectado por los controles o en fases posteriores del proceso.",IF(I23&lt;7,"Moderada probabilidad de que el servicio defectuoso llegue al usuario",IF(I23&lt;9,"Alta probabilidad de que el servicio defectuoso llegue al usuario debido a la baja fiabilidad de los controles existentes.",IF(I23&lt;11,"Muy alta probabilidad de que el servicio defectuoso llegue al usuario.  Este esta latente y no se manifestara en la fase de prestación del servicio.","Corregir Valor"))))))</f>
        <v>Muy alta probabilidad de que el servicio defectuoso llegue al usuario.  Este esta latente y no se manifestara en la fase de prestación del servicio.</v>
      </c>
      <c r="K23" s="16">
        <f t="shared" ref="K23:K28" si="23">(D23*F23*I23)</f>
        <v>1000</v>
      </c>
      <c r="L23" s="7" t="str">
        <f t="shared" ref="L23:L28" si="24">IF(K23&lt;1,"NPR",IF(K23&lt;301,"Riesgo Bajo",IF(K23&lt;601,"Riesgo Medio",IF(K23&lt;1001,"Riesgo Alto","Falso"))))</f>
        <v>Riesgo Alto</v>
      </c>
      <c r="M23" s="14" t="str">
        <f t="shared" ref="M23:M28" si="25">IF(L23="Riesgo Bajo","Aceptable BAJO No tratamiento mantener controles  deje así",IF(L23="Riesgo Medio","No Aceptable MODERADO Tratamiento a mediano o largo plazo 1 a 5 años",IF(L23="Riesgo Alto","No Aceptable PRIORITARIO Tratamiento inmediato o a corto plazo hasta 1 año","")))</f>
        <v>No Aceptable PRIORITARIO Tratamiento inmediato o a corto plazo hasta 1 año</v>
      </c>
    </row>
    <row r="24" spans="1:19" s="10" customFormat="1" ht="90">
      <c r="A24" s="95" t="s">
        <v>122</v>
      </c>
      <c r="B24" s="49" t="s">
        <v>84</v>
      </c>
      <c r="C24" s="48" t="s">
        <v>83</v>
      </c>
      <c r="D24" s="47">
        <v>10</v>
      </c>
      <c r="E24" s="13" t="str">
        <f t="shared" si="20"/>
        <v>Muy alta probabilidad de ocurrencia. Se producirá el fallo con total seguridad</v>
      </c>
      <c r="F24" s="15">
        <v>10</v>
      </c>
      <c r="G24" s="13" t="str">
        <f t="shared" si="21"/>
        <v>Muy alta clasificación de gravedad que origina total insatisfacción del usuario, o puede llegar a suponer un riesgo para la seguridad o incumplimiento de la normativa.</v>
      </c>
      <c r="H24" s="48" t="s">
        <v>63</v>
      </c>
      <c r="I24" s="15">
        <v>10</v>
      </c>
      <c r="J24" s="13" t="str">
        <f t="shared" si="22"/>
        <v>Muy alta probabilidad de que el servicio defectuoso llegue al usuario.  Este esta latente y no se manifestara en la fase de prestación del servicio.</v>
      </c>
      <c r="K24" s="16">
        <f t="shared" si="23"/>
        <v>1000</v>
      </c>
      <c r="L24" s="7" t="str">
        <f t="shared" si="24"/>
        <v>Riesgo Alto</v>
      </c>
      <c r="M24" s="14" t="str">
        <f t="shared" si="25"/>
        <v>No Aceptable PRIORITARIO Tratamiento inmediato o a corto plazo hasta 1 año</v>
      </c>
    </row>
    <row r="25" spans="1:19" ht="85.5">
      <c r="A25" s="96"/>
      <c r="B25" s="49" t="s">
        <v>143</v>
      </c>
      <c r="C25" s="48" t="s">
        <v>57</v>
      </c>
      <c r="D25" s="47">
        <v>10</v>
      </c>
      <c r="E25" s="13" t="str">
        <f>IF(D25=0,"",IF(D25=1,"Remota probabilidad de ocurrencia. Sería irrazonable esperar que se produjera el fallo",IF(D25&lt;4,"Baja probabilidad de ocurrencia. Ocasionalmente podría producirse un número relativo bajo de fallos",IF(D25&lt;7,"Moderada probabilidad de ocurrencia. Asociado a situaciones similares que hayan tenido fallos esporádicos, pero en grandes proporciones",IF(D25&lt;9,"Alta probabilidad de ocurrencia. Los fallos se presentan con frecuencia",IF(D25&lt;11,"Muy alta probabilidad de ocurrencia. Se producirá el fallo con total seguridad","Corregir Valor"))))))</f>
        <v>Muy alta probabilidad de ocurrencia. Se producirá el fallo con total seguridad</v>
      </c>
      <c r="F25" s="15">
        <v>10</v>
      </c>
      <c r="G25" s="13" t="str">
        <f>IF(F25=0,"",IF(F25=1,"Irrazonable esperar que el fallo produjese un efecto perceptible en el rendimiento del servicio. Probablemente, el usuario no podrá detectar el fallo",IF(F25&lt;4,"Baja gravedad debido a la escasa importancia de las consecuencias del fallo, que causarían en el usurario un ligero descontento",IF(F25&lt;7,"Moderada gravedad del fallo que causaría al usuario cierto descontento. Puede ocasionar retrabajos",IF(F25&lt;9,"Alta clasificación de gravedad debido a la naturaleza del fallo que causa en el cliente un alto grado de insatisfacción sin llegar a incumplir la normativa sobre seguridad o quebrando de leyes. Requiere de retrabajos mayores",IF(F25&lt;11,"Muy alta clasificación de gravedad que origina total insatisfacción del usuario, o puede llegar a suponer un riesgo para la seguridad o incumplimiento de la normativa.","Corregir Valor"))))))</f>
        <v>Muy alta clasificación de gravedad que origina total insatisfacción del usuario, o puede llegar a suponer un riesgo para la seguridad o incumplimiento de la normativa.</v>
      </c>
      <c r="H25" s="55" t="s">
        <v>171</v>
      </c>
      <c r="I25" s="15">
        <v>10</v>
      </c>
      <c r="J25" s="13" t="str">
        <f>IF(I25=0,"",IF(I25=1,"Remota probabilidad de que el defecto llegue al usuario, Casi completa fiabilidad de los controles",IF(I25&lt;4,"Baja probabilidad de que el defecto llegue al usuario ya que, de producirse, seria detectado por los controles o en fases posteriores del proceso.",IF(I25&lt;7,"Moderada probabilidad de que el servicio defectuoso llegue al usuario",IF(I25&lt;9,"Alta probabilidad de que el servicio defectuoso llegue al usuario debido a la baja fiabilidad de los controles existentes.",IF(I25&lt;11,"Muy alta probabilidad de que el servicio defectuoso llegue al usuario.  Este esta latente y no se manifestara en la fase de prestación del servicio.","Corregir Valor"))))))</f>
        <v>Muy alta probabilidad de que el servicio defectuoso llegue al usuario.  Este esta latente y no se manifestara en la fase de prestación del servicio.</v>
      </c>
      <c r="K25" s="16">
        <f>(D25*F25*I25)</f>
        <v>1000</v>
      </c>
      <c r="L25" s="7" t="str">
        <f>IF(K25&lt;1,"NPR",IF(K25&lt;301,"Riesgo Bajo",IF(K25&lt;601,"Riesgo Medio",IF(K25&lt;1001,"Riesgo Alto","Falso"))))</f>
        <v>Riesgo Alto</v>
      </c>
      <c r="M25" s="14" t="str">
        <f>IF(L25="Riesgo Bajo","Aceptable BAJO No tratamiento mantener controles  deje así",IF(L25="Riesgo Medio","No Aceptable MODERADO Tratamiento a mediano o largo plazo 1 a 5 años",IF(L25="Riesgo Alto","No Aceptable PRIORITARIO Tratamiento inmediato o a corto plazo hasta 1 año","")))</f>
        <v>No Aceptable PRIORITARIO Tratamiento inmediato o a corto plazo hasta 1 año</v>
      </c>
      <c r="S25" s="4"/>
    </row>
    <row r="26" spans="1:19" s="10" customFormat="1" ht="93.75" customHeight="1">
      <c r="A26" s="97"/>
      <c r="B26" s="49" t="s">
        <v>59</v>
      </c>
      <c r="C26" s="48" t="s">
        <v>121</v>
      </c>
      <c r="D26" s="47">
        <v>10</v>
      </c>
      <c r="E26" s="13" t="str">
        <f t="shared" si="20"/>
        <v>Muy alta probabilidad de ocurrencia. Se producirá el fallo con total seguridad</v>
      </c>
      <c r="F26" s="15">
        <v>10</v>
      </c>
      <c r="G26" s="13" t="str">
        <f t="shared" si="21"/>
        <v>Muy alta clasificación de gravedad que origina total insatisfacción del usuario, o puede llegar a suponer un riesgo para la seguridad o incumplimiento de la normativa.</v>
      </c>
      <c r="H26" s="48" t="s">
        <v>172</v>
      </c>
      <c r="I26" s="15">
        <v>10</v>
      </c>
      <c r="J26" s="13" t="str">
        <f t="shared" si="22"/>
        <v>Muy alta probabilidad de que el servicio defectuoso llegue al usuario.  Este esta latente y no se manifestara en la fase de prestación del servicio.</v>
      </c>
      <c r="K26" s="16">
        <f t="shared" si="23"/>
        <v>1000</v>
      </c>
      <c r="L26" s="7" t="str">
        <f t="shared" si="24"/>
        <v>Riesgo Alto</v>
      </c>
      <c r="M26" s="14" t="str">
        <f t="shared" si="25"/>
        <v>No Aceptable PRIORITARIO Tratamiento inmediato o a corto plazo hasta 1 año</v>
      </c>
    </row>
    <row r="27" spans="1:19" s="10" customFormat="1" ht="135">
      <c r="A27" s="51" t="s">
        <v>120</v>
      </c>
      <c r="B27" s="49" t="s">
        <v>113</v>
      </c>
      <c r="C27" s="48" t="s">
        <v>54</v>
      </c>
      <c r="D27" s="47">
        <v>10</v>
      </c>
      <c r="E27" s="13" t="str">
        <f t="shared" si="20"/>
        <v>Muy alta probabilidad de ocurrencia. Se producirá el fallo con total seguridad</v>
      </c>
      <c r="F27" s="15">
        <v>10</v>
      </c>
      <c r="G27" s="13" t="str">
        <f t="shared" si="21"/>
        <v>Muy alta clasificación de gravedad que origina total insatisfacción del usuario, o puede llegar a suponer un riesgo para la seguridad o incumplimiento de la normativa.</v>
      </c>
      <c r="H27" s="48" t="s">
        <v>64</v>
      </c>
      <c r="I27" s="15">
        <v>10</v>
      </c>
      <c r="J27" s="13" t="str">
        <f t="shared" si="22"/>
        <v>Muy alta probabilidad de que el servicio defectuoso llegue al usuario.  Este esta latente y no se manifestara en la fase de prestación del servicio.</v>
      </c>
      <c r="K27" s="16">
        <f t="shared" si="23"/>
        <v>1000</v>
      </c>
      <c r="L27" s="7" t="str">
        <f t="shared" si="24"/>
        <v>Riesgo Alto</v>
      </c>
      <c r="M27" s="14" t="str">
        <f t="shared" si="25"/>
        <v>No Aceptable PRIORITARIO Tratamiento inmediato o a corto plazo hasta 1 año</v>
      </c>
    </row>
    <row r="28" spans="1:19" s="10" customFormat="1" ht="120">
      <c r="A28" s="51" t="s">
        <v>119</v>
      </c>
      <c r="B28" s="49" t="s">
        <v>115</v>
      </c>
      <c r="C28" s="53" t="s">
        <v>144</v>
      </c>
      <c r="D28" s="47">
        <v>10</v>
      </c>
      <c r="E28" s="13" t="str">
        <f t="shared" si="20"/>
        <v>Muy alta probabilidad de ocurrencia. Se producirá el fallo con total seguridad</v>
      </c>
      <c r="F28" s="15">
        <v>10</v>
      </c>
      <c r="G28" s="13" t="str">
        <f t="shared" si="21"/>
        <v>Muy alta clasificación de gravedad que origina total insatisfacción del usuario, o puede llegar a suponer un riesgo para la seguridad o incumplimiento de la normativa.</v>
      </c>
      <c r="H28" s="48" t="s">
        <v>173</v>
      </c>
      <c r="I28" s="15">
        <v>10</v>
      </c>
      <c r="J28" s="13" t="str">
        <f t="shared" si="22"/>
        <v>Muy alta probabilidad de que el servicio defectuoso llegue al usuario.  Este esta latente y no se manifestara en la fase de prestación del servicio.</v>
      </c>
      <c r="K28" s="16">
        <f t="shared" si="23"/>
        <v>1000</v>
      </c>
      <c r="L28" s="7" t="str">
        <f t="shared" si="24"/>
        <v>Riesgo Alto</v>
      </c>
      <c r="M28" s="14" t="str">
        <f t="shared" si="25"/>
        <v>No Aceptable PRIORITARIO Tratamiento inmediato o a corto plazo hasta 1 año</v>
      </c>
    </row>
    <row r="29" spans="1:19" s="10" customFormat="1" ht="135">
      <c r="A29" s="51" t="s">
        <v>118</v>
      </c>
      <c r="B29" s="49" t="s">
        <v>91</v>
      </c>
      <c r="C29" s="48" t="s">
        <v>145</v>
      </c>
      <c r="D29" s="47">
        <v>10</v>
      </c>
      <c r="E29" s="13" t="str">
        <f t="shared" ref="E29" si="26">IF(D29=0,"",IF(D29=1,"Remota probabilidad de ocurrencia. Sería irrazonable esperar que se produjera el fallo",IF(D29&lt;4,"Baja probabilidad de ocurrencia. Ocasionalmente podría producirse un número relativo bajo de fallos",IF(D29&lt;7,"Moderada probabilidad de ocurrencia. Asociado a situaciones similares que hayan tenido fallos esporádicos, pero en grandes proporciones",IF(D29&lt;9,"Alta probabilidad de ocurrencia. Los fallos se presentan con frecuencia",IF(D29&lt;11,"Muy alta probabilidad de ocurrencia. Se producirá el fallo con total seguridad","Corregir Valor"))))))</f>
        <v>Muy alta probabilidad de ocurrencia. Se producirá el fallo con total seguridad</v>
      </c>
      <c r="F29" s="15">
        <v>10</v>
      </c>
      <c r="G29" s="13" t="str">
        <f t="shared" ref="G29" si="27">IF(F29=0,"",IF(F29=1,"Irrazonable esperar que el fallo produjese un efecto perceptible en el rendimiento del servicio. Probablemente, el usuario no podrá detectar el fallo",IF(F29&lt;4,"Baja gravedad debido a la escasa importancia de las consecuencias del fallo, que causarían en el usurario un ligero descontento",IF(F29&lt;7,"Moderada gravedad del fallo que causaría al usuario cierto descontento. Puede ocasionar retrabajos",IF(F29&lt;9,"Alta clasificación de gravedad debido a la naturaleza del fallo que causa en el cliente un alto grado de insatisfacción sin llegar a incumplir la normativa sobre seguridad o quebrando de leyes. Requiere de retrabajos mayores",IF(F29&lt;11,"Muy alta clasificación de gravedad que origina total insatisfacción del usuario, o puede llegar a suponer un riesgo para la seguridad o incumplimiento de la normativa.","Corregir Valor"))))))</f>
        <v>Muy alta clasificación de gravedad que origina total insatisfacción del usuario, o puede llegar a suponer un riesgo para la seguridad o incumplimiento de la normativa.</v>
      </c>
      <c r="H29" s="48" t="s">
        <v>65</v>
      </c>
      <c r="I29" s="15">
        <v>10</v>
      </c>
      <c r="J29" s="13" t="str">
        <f>IF(I29=0,"",IF(I29=1,"Remota probabilidad de que el defecto llegue al usuario, Casi completa fiabilidad de los controles",IF(I29&lt;4,"Baja probabilidad de que el defecto llegue al usuario ya que, de producirse, seria detectado por los controles o en fases posteriores del proceso.",IF(I29&lt;7,"Moderada probabilidad de que el servicio defectuoso llegue al usuario",IF(I29&lt;9,"Alta probabilidad de que el servicio defectuoso llegue al usuario debido a la baja fiabilidad de los controles existentes.",IF(I29&lt;11,"Muy alta probabilidad de que el servicio defectuoso llegue al usuario.  Este esta latente y no se manifestara en la fase de prestación del servicio.","Corregir Valor"))))))</f>
        <v>Muy alta probabilidad de que el servicio defectuoso llegue al usuario.  Este esta latente y no se manifestara en la fase de prestación del servicio.</v>
      </c>
      <c r="K29" s="16">
        <f>(D29*F29*I29)</f>
        <v>1000</v>
      </c>
      <c r="L29" s="7" t="str">
        <f>IF(K29&lt;1,"NPR",IF(K29&lt;301,"Riesgo Bajo",IF(K29&lt;601,"Riesgo Medio",IF(K29&lt;1001,"Riesgo Alto","Falso"))))</f>
        <v>Riesgo Alto</v>
      </c>
      <c r="M29" s="14" t="str">
        <f>IF(L29="Riesgo Bajo","Aceptable BAJO No tratamiento mantener controles  deje así",IF(L29="Riesgo Medio","No Aceptable MODERADO Tratamiento a mediano o largo plazo 1 a 5 años",IF(L29="Riesgo Alto","No Aceptable PRIORITARIO Tratamiento inmediato o a corto plazo hasta 1 año","")))</f>
        <v>No Aceptable PRIORITARIO Tratamiento inmediato o a corto plazo hasta 1 año</v>
      </c>
    </row>
    <row r="30" spans="1:19" ht="90">
      <c r="A30" s="52" t="s">
        <v>117</v>
      </c>
      <c r="B30" s="49" t="s">
        <v>61</v>
      </c>
      <c r="C30" s="48" t="s">
        <v>52</v>
      </c>
      <c r="D30" s="47">
        <v>10</v>
      </c>
      <c r="E30" s="13" t="str">
        <f>IF(D30=0,"",IF(D30=1,"Remota probabilidad de ocurrencia. Sería irrazonable esperar que se produjera el fallo",IF(D30&lt;4,"Baja probabilidad de ocurrencia. Ocasionalmente podría producirse un número relativo bajo de fallos",IF(D30&lt;7,"Moderada probabilidad de ocurrencia. Asociado a situaciones similares que hayan tenido fallos esporádicos, pero en grandes proporciones",IF(D30&lt;9,"Alta probabilidad de ocurrencia. Los fallos se presentan con frecuencia",IF(D30&lt;11,"Muy alta probabilidad de ocurrencia. Se producirá el fallo con total seguridad","Corregir Valor"))))))</f>
        <v>Muy alta probabilidad de ocurrencia. Se producirá el fallo con total seguridad</v>
      </c>
      <c r="F30" s="15">
        <v>10</v>
      </c>
      <c r="G30" s="13" t="str">
        <f>IF(F30=0,"",IF(F30=1,"Irrazonable esperar que el fallo produjese un efecto perceptible en el rendimiento del servicio. Probablemente, el usuario no podrá detectar el fallo",IF(F30&lt;4,"Baja gravedad debido a la escasa importancia de las consecuencias del fallo, que causarían en el usurario un ligero descontento",IF(F30&lt;7,"Moderada gravedad del fallo que causaría al usuario cierto descontento. Puede ocasionar retrabajos",IF(F30&lt;9,"Alta clasificación de gravedad debido a la naturaleza del fallo que causa en el cliente un alto grado de insatisfacción sin llegar a incumplir la normativa sobre seguridad o quebrando de leyes. Requiere de retrabajos mayores",IF(F30&lt;11,"Muy alta clasificación de gravedad que origina total insatisfacción del usuario, o puede llegar a suponer un riesgo para la seguridad o incumplimiento de la normativa.","Corregir Valor"))))))</f>
        <v>Muy alta clasificación de gravedad que origina total insatisfacción del usuario, o puede llegar a suponer un riesgo para la seguridad o incumplimiento de la normativa.</v>
      </c>
      <c r="H30" s="48" t="s">
        <v>137</v>
      </c>
      <c r="I30" s="15">
        <v>10</v>
      </c>
      <c r="J30" s="13" t="str">
        <f>IF(I30=0,"",IF(I30=1,"Remota probabilidad de que el defecto llegue al usuario, Casi completa fiabilidad de los controles",IF(I30&lt;4,"Baja probabilidad de que el defecto llegue al usuario ya que, de producirse, seria detectado por los controles o en fases posteriores del proceso.",IF(I30&lt;7,"Moderada probabilidad de que el servicio defectuoso llegue al usuario",IF(I30&lt;9,"Alta probabilidad de que el servicio defectuoso llegue al usuario debido a la baja fiabilidad de los controles existentes.",IF(I30&lt;11,"Muy alta probabilidad de que el servicio defectuoso llegue al usuario.  Este esta latente y no se manifestara en la fase de prestación del servicio.","Corregir Valor"))))))</f>
        <v>Muy alta probabilidad de que el servicio defectuoso llegue al usuario.  Este esta latente y no se manifestara en la fase de prestación del servicio.</v>
      </c>
      <c r="K30" s="16">
        <f>(D30*F30*I30)</f>
        <v>1000</v>
      </c>
      <c r="L30" s="7" t="str">
        <f>IF(K30&lt;1,"NPR",IF(K30&lt;301,"Riesgo Bajo",IF(K30&lt;601,"Riesgo Medio",IF(K30&lt;1001,"Riesgo Alto","Falso"))))</f>
        <v>Riesgo Alto</v>
      </c>
      <c r="M30" s="14" t="str">
        <f>IF(L30="Riesgo Bajo","Aceptable BAJO No tratamiento mantener controles  deje así",IF(L30="Riesgo Medio","No Aceptable MODERADO Tratamiento a mediano o largo plazo 1 a 5 años",IF(L30="Riesgo Alto","No Aceptable PRIORITARIO Tratamiento inmediato o a corto plazo hasta 1 año","")))</f>
        <v>No Aceptable PRIORITARIO Tratamiento inmediato o a corto plazo hasta 1 año</v>
      </c>
    </row>
    <row r="31" spans="1:19">
      <c r="C31" s="5"/>
      <c r="D31" s="5">
        <v>2</v>
      </c>
    </row>
    <row r="32" spans="1:19">
      <c r="C32" s="5"/>
      <c r="D32" s="5">
        <v>3</v>
      </c>
    </row>
    <row r="33" spans="1:8" ht="15">
      <c r="B33" s="43"/>
      <c r="C33" s="74" t="s">
        <v>32</v>
      </c>
      <c r="D33" s="74"/>
      <c r="E33" s="74" t="s">
        <v>38</v>
      </c>
      <c r="F33" s="74"/>
      <c r="G33" s="74" t="s">
        <v>33</v>
      </c>
      <c r="H33" s="74"/>
    </row>
    <row r="34" spans="1:8">
      <c r="A34" s="1">
        <f>2500*12</f>
        <v>30000</v>
      </c>
      <c r="B34" s="44" t="s">
        <v>34</v>
      </c>
      <c r="C34" s="71" t="s">
        <v>167</v>
      </c>
      <c r="D34" s="71"/>
      <c r="E34" s="71" t="s">
        <v>168</v>
      </c>
      <c r="F34" s="71"/>
      <c r="G34" s="72" t="s">
        <v>169</v>
      </c>
      <c r="H34" s="72"/>
    </row>
    <row r="35" spans="1:8">
      <c r="B35" s="44" t="s">
        <v>35</v>
      </c>
      <c r="C35" s="71" t="s">
        <v>164</v>
      </c>
      <c r="D35" s="71"/>
      <c r="E35" s="71" t="s">
        <v>165</v>
      </c>
      <c r="F35" s="71"/>
      <c r="G35" s="72" t="s">
        <v>166</v>
      </c>
      <c r="H35" s="72"/>
    </row>
    <row r="36" spans="1:8">
      <c r="B36" s="44" t="s">
        <v>36</v>
      </c>
      <c r="C36" s="73"/>
      <c r="D36" s="73"/>
      <c r="E36" s="73"/>
      <c r="F36" s="73"/>
      <c r="G36" s="73"/>
      <c r="H36" s="73"/>
    </row>
    <row r="37" spans="1:8">
      <c r="B37" s="44" t="s">
        <v>37</v>
      </c>
      <c r="C37" s="70">
        <v>42247</v>
      </c>
      <c r="D37" s="70"/>
      <c r="E37" s="70">
        <v>42247</v>
      </c>
      <c r="F37" s="70"/>
      <c r="G37" s="70">
        <v>42247</v>
      </c>
      <c r="H37" s="70"/>
    </row>
    <row r="38" spans="1:8">
      <c r="C38" s="5"/>
      <c r="D38" s="5">
        <v>9</v>
      </c>
    </row>
    <row r="39" spans="1:8">
      <c r="C39" s="5"/>
      <c r="D39" s="5">
        <v>10</v>
      </c>
    </row>
    <row r="40" spans="1:8">
      <c r="C40" s="5"/>
      <c r="D40" s="5"/>
    </row>
    <row r="41" spans="1:8">
      <c r="C41" s="5"/>
      <c r="D41" s="5"/>
    </row>
  </sheetData>
  <sheetProtection formatCells="0" formatColumns="0" formatRows="0" insertRows="0" deleteColumns="0" deleteRows="0"/>
  <protectedRanges>
    <protectedRange sqref="B6 B8 F13:F30 B25:C25 B19:B22 A13:D14 C15:C18 A15:A18 D15:D30 H13:I30" name="Rango2"/>
    <protectedRange sqref="F13:F30 B25:C25 B19:B22 A13:D14 C15:C18 A15:A18 D15:D30 H13:I30" name="Rango1"/>
  </protectedRanges>
  <dataConsolidate/>
  <mergeCells count="39">
    <mergeCell ref="A24:A26"/>
    <mergeCell ref="B6:M6"/>
    <mergeCell ref="B8:M8"/>
    <mergeCell ref="L11:M11"/>
    <mergeCell ref="H11:H12"/>
    <mergeCell ref="D10:G10"/>
    <mergeCell ref="F11:G11"/>
    <mergeCell ref="A20:A21"/>
    <mergeCell ref="B2:K2"/>
    <mergeCell ref="H10:J10"/>
    <mergeCell ref="A15:A17"/>
    <mergeCell ref="B3:K3"/>
    <mergeCell ref="L1:M1"/>
    <mergeCell ref="L2:M2"/>
    <mergeCell ref="L3:M3"/>
    <mergeCell ref="L4:M4"/>
    <mergeCell ref="K10:M10"/>
    <mergeCell ref="I11:J11"/>
    <mergeCell ref="A1:A4"/>
    <mergeCell ref="A11:A12"/>
    <mergeCell ref="B11:B12"/>
    <mergeCell ref="C11:C12"/>
    <mergeCell ref="A10:C10"/>
    <mergeCell ref="D11:E11"/>
    <mergeCell ref="C33:D33"/>
    <mergeCell ref="E33:F33"/>
    <mergeCell ref="G33:H33"/>
    <mergeCell ref="C34:D34"/>
    <mergeCell ref="E34:F34"/>
    <mergeCell ref="G34:H34"/>
    <mergeCell ref="C37:D37"/>
    <mergeCell ref="E37:F37"/>
    <mergeCell ref="G37:H37"/>
    <mergeCell ref="C35:D35"/>
    <mergeCell ref="E35:F35"/>
    <mergeCell ref="G35:H35"/>
    <mergeCell ref="C36:D36"/>
    <mergeCell ref="E36:F36"/>
    <mergeCell ref="G36:H36"/>
  </mergeCells>
  <conditionalFormatting sqref="L13:L15 L18:L30">
    <cfRule type="containsText" dxfId="21" priority="45" stopIfTrue="1" operator="containsText" text="Riesgo Alto">
      <formula>NOT(ISERROR(SEARCH("Riesgo Alto",L13)))</formula>
    </cfRule>
    <cfRule type="containsText" dxfId="20" priority="46" stopIfTrue="1" operator="containsText" text="Riesgo Medio">
      <formula>NOT(ISERROR(SEARCH("Riesgo Medio",L13)))</formula>
    </cfRule>
    <cfRule type="containsText" dxfId="19" priority="49" stopIfTrue="1" operator="containsText" text="Riesgo Bajo">
      <formula>NOT(ISERROR(SEARCH("Riesgo Bajo",L13)))</formula>
    </cfRule>
  </conditionalFormatting>
  <conditionalFormatting sqref="L13:L15 L18:L30">
    <cfRule type="containsText" dxfId="18" priority="48" stopIfTrue="1" operator="containsText" text="Riesgo Bajo">
      <formula>NOT(ISERROR(SEARCH("Riesgo Bajo",L13)))</formula>
    </cfRule>
  </conditionalFormatting>
  <conditionalFormatting sqref="K24 E26:E29 L7 L9 L5 L11:L15 L18:L65520">
    <cfRule type="containsText" dxfId="17" priority="47" stopIfTrue="1" operator="containsText" text="Riesgo Bajo">
      <formula>NOT(ISERROR(SEARCH("Riesgo Bajo",E5)))</formula>
    </cfRule>
  </conditionalFormatting>
  <conditionalFormatting sqref="D15:G15 D13:M14 D23:M30 I15:M15 I18:M22 D18:G22">
    <cfRule type="containsText" dxfId="16" priority="44" stopIfTrue="1" operator="containsText" text="Corregir Valor">
      <formula>NOT(ISERROR(SEARCH("Corregir Valor",D13)))</formula>
    </cfRule>
  </conditionalFormatting>
  <conditionalFormatting sqref="L17">
    <cfRule type="containsText" dxfId="15" priority="16" stopIfTrue="1" operator="containsText" text="Riesgo Alto">
      <formula>NOT(ISERROR(SEARCH("Riesgo Alto",L17)))</formula>
    </cfRule>
    <cfRule type="containsText" dxfId="14" priority="17" stopIfTrue="1" operator="containsText" text="Riesgo Medio">
      <formula>NOT(ISERROR(SEARCH("Riesgo Medio",L17)))</formula>
    </cfRule>
    <cfRule type="containsText" dxfId="13" priority="20" stopIfTrue="1" operator="containsText" text="Riesgo Bajo">
      <formula>NOT(ISERROR(SEARCH("Riesgo Bajo",L17)))</formula>
    </cfRule>
  </conditionalFormatting>
  <conditionalFormatting sqref="L17">
    <cfRule type="containsText" dxfId="12" priority="19" stopIfTrue="1" operator="containsText" text="Riesgo Bajo">
      <formula>NOT(ISERROR(SEARCH("Riesgo Bajo",L17)))</formula>
    </cfRule>
  </conditionalFormatting>
  <conditionalFormatting sqref="L17">
    <cfRule type="containsText" dxfId="11" priority="18" stopIfTrue="1" operator="containsText" text="Riesgo Bajo">
      <formula>NOT(ISERROR(SEARCH("Riesgo Bajo",L17)))</formula>
    </cfRule>
  </conditionalFormatting>
  <conditionalFormatting sqref="D17:G17 I17:M17">
    <cfRule type="containsText" dxfId="10" priority="15" stopIfTrue="1" operator="containsText" text="Corregir Valor">
      <formula>NOT(ISERROR(SEARCH("Corregir Valor",D17)))</formula>
    </cfRule>
  </conditionalFormatting>
  <conditionalFormatting sqref="L16">
    <cfRule type="containsText" dxfId="9" priority="4" stopIfTrue="1" operator="containsText" text="Riesgo Alto">
      <formula>NOT(ISERROR(SEARCH("Riesgo Alto",L16)))</formula>
    </cfRule>
    <cfRule type="containsText" dxfId="8" priority="5" stopIfTrue="1" operator="containsText" text="Riesgo Medio">
      <formula>NOT(ISERROR(SEARCH("Riesgo Medio",L16)))</formula>
    </cfRule>
    <cfRule type="containsText" dxfId="7" priority="8" stopIfTrue="1" operator="containsText" text="Riesgo Bajo">
      <formula>NOT(ISERROR(SEARCH("Riesgo Bajo",L16)))</formula>
    </cfRule>
  </conditionalFormatting>
  <conditionalFormatting sqref="L16">
    <cfRule type="containsText" dxfId="6" priority="7" stopIfTrue="1" operator="containsText" text="Riesgo Bajo">
      <formula>NOT(ISERROR(SEARCH("Riesgo Bajo",L16)))</formula>
    </cfRule>
  </conditionalFormatting>
  <conditionalFormatting sqref="L16">
    <cfRule type="containsText" dxfId="5" priority="6" stopIfTrue="1" operator="containsText" text="Riesgo Bajo">
      <formula>NOT(ISERROR(SEARCH("Riesgo Bajo",L16)))</formula>
    </cfRule>
  </conditionalFormatting>
  <conditionalFormatting sqref="D16:G16 I16:M16">
    <cfRule type="containsText" dxfId="4" priority="3" stopIfTrue="1" operator="containsText" text="Corregir Valor">
      <formula>NOT(ISERROR(SEARCH("Corregir Valor",D16)))</formula>
    </cfRule>
  </conditionalFormatting>
  <conditionalFormatting sqref="G34 G36">
    <cfRule type="containsText" dxfId="3" priority="2" stopIfTrue="1" operator="containsText" text="Riesgo Bajo">
      <formula>NOT(ISERROR(SEARCH("Riesgo Bajo",G34)))</formula>
    </cfRule>
  </conditionalFormatting>
  <conditionalFormatting sqref="G35">
    <cfRule type="containsText" dxfId="2" priority="1" stopIfTrue="1" operator="containsText" text="Riesgo Bajo">
      <formula>NOT(ISERROR(SEARCH("Riesgo Bajo",G35)))</formula>
    </cfRule>
  </conditionalFormatting>
  <dataValidations count="1">
    <dataValidation type="list" allowBlank="1" showInputMessage="1" showErrorMessage="1" sqref="I13:I30 D13:D30 F13:F30">
      <formula1>$D$31:$D$39</formula1>
    </dataValidation>
  </dataValidations>
  <printOptions horizontalCentered="1"/>
  <pageMargins left="0.23622047244094491" right="0.11811023622047245" top="0.19685039370078741" bottom="0.35433070866141736" header="0.31496062992125984" footer="0.31496062992125984"/>
  <pageSetup paperSize="119" scale="17" orientation="landscape" r:id="rId1"/>
  <legacyDrawing r:id="rId2"/>
  <oleObjects>
    <oleObject progId="Visio.Drawing.11" shapeId="1049" r:id="rId3"/>
  </oleObjects>
</worksheet>
</file>

<file path=xl/worksheets/sheet2.xml><?xml version="1.0" encoding="utf-8"?>
<worksheet xmlns="http://schemas.openxmlformats.org/spreadsheetml/2006/main" xmlns:r="http://schemas.openxmlformats.org/officeDocument/2006/relationships">
  <sheetPr>
    <pageSetUpPr fitToPage="1"/>
  </sheetPr>
  <dimension ref="A1:L37"/>
  <sheetViews>
    <sheetView tabSelected="1" view="pageBreakPreview" topLeftCell="A30" zoomScale="70" zoomScaleNormal="80" zoomScaleSheetLayoutView="70" workbookViewId="0">
      <selection activeCell="B31" sqref="B31"/>
    </sheetView>
  </sheetViews>
  <sheetFormatPr baseColWidth="10" defaultRowHeight="15"/>
  <cols>
    <col min="1" max="1" width="43.140625" style="28" customWidth="1"/>
    <col min="2" max="2" width="59.140625" style="28" customWidth="1"/>
    <col min="3" max="3" width="12.28515625" style="28" customWidth="1"/>
    <col min="4" max="4" width="46" style="28" customWidth="1"/>
    <col min="5" max="5" width="38.85546875" style="28" customWidth="1"/>
    <col min="6" max="6" width="23" style="28" customWidth="1"/>
    <col min="7" max="7" width="17.42578125" style="28" customWidth="1"/>
    <col min="8" max="8" width="12.5703125" style="28" customWidth="1"/>
    <col min="9" max="9" width="13.7109375" style="28" customWidth="1"/>
    <col min="10" max="10" width="22.5703125" style="28" customWidth="1"/>
    <col min="11" max="11" width="17.7109375" style="28" customWidth="1"/>
    <col min="12" max="12" width="20.140625" style="28" customWidth="1"/>
    <col min="13" max="16384" width="11.42578125" style="28"/>
  </cols>
  <sheetData>
    <row r="1" spans="1:12" ht="15.75">
      <c r="A1" s="23"/>
      <c r="B1" s="24"/>
      <c r="C1" s="25"/>
      <c r="D1" s="26"/>
      <c r="E1" s="26"/>
      <c r="F1" s="26"/>
      <c r="G1" s="26"/>
      <c r="H1" s="26"/>
      <c r="I1" s="26"/>
      <c r="J1" s="27"/>
      <c r="K1" s="126" t="s">
        <v>24</v>
      </c>
      <c r="L1" s="126"/>
    </row>
    <row r="2" spans="1:12" ht="15.75">
      <c r="A2" s="29"/>
      <c r="B2" s="127" t="s">
        <v>19</v>
      </c>
      <c r="C2" s="127"/>
      <c r="D2" s="127"/>
      <c r="E2" s="127"/>
      <c r="F2" s="127"/>
      <c r="G2" s="127"/>
      <c r="H2" s="127"/>
      <c r="I2" s="127"/>
      <c r="J2" s="128"/>
      <c r="K2" s="126" t="s">
        <v>21</v>
      </c>
      <c r="L2" s="126"/>
    </row>
    <row r="3" spans="1:12" ht="15.75">
      <c r="A3" s="29"/>
      <c r="B3" s="129" t="s">
        <v>25</v>
      </c>
      <c r="C3" s="129"/>
      <c r="D3" s="129"/>
      <c r="E3" s="129"/>
      <c r="F3" s="129"/>
      <c r="G3" s="129"/>
      <c r="H3" s="129"/>
      <c r="I3" s="129"/>
      <c r="J3" s="130"/>
      <c r="K3" s="126" t="s">
        <v>17</v>
      </c>
      <c r="L3" s="126"/>
    </row>
    <row r="4" spans="1:12" ht="15.75">
      <c r="A4" s="30"/>
      <c r="B4" s="31"/>
      <c r="C4" s="31"/>
      <c r="D4" s="31"/>
      <c r="E4" s="31"/>
      <c r="F4" s="31"/>
      <c r="G4" s="31"/>
      <c r="H4" s="31"/>
      <c r="I4" s="31"/>
      <c r="J4" s="32"/>
      <c r="K4" s="126" t="s">
        <v>18</v>
      </c>
      <c r="L4" s="126"/>
    </row>
    <row r="5" spans="1:12" ht="15.75">
      <c r="A5" s="33"/>
      <c r="B5" s="34"/>
      <c r="C5" s="34"/>
      <c r="D5" s="34"/>
      <c r="E5" s="34"/>
      <c r="F5" s="34"/>
      <c r="G5" s="34"/>
      <c r="H5" s="34"/>
      <c r="I5" s="34"/>
      <c r="J5" s="34"/>
      <c r="K5" s="35"/>
      <c r="L5" s="35"/>
    </row>
    <row r="6" spans="1:12" s="38" customFormat="1">
      <c r="A6" s="36" t="s">
        <v>26</v>
      </c>
      <c r="B6" s="131" t="s">
        <v>182</v>
      </c>
      <c r="C6" s="132"/>
      <c r="D6" s="132"/>
      <c r="E6" s="132"/>
      <c r="F6" s="133"/>
      <c r="G6" s="37"/>
      <c r="H6" s="37"/>
      <c r="I6" s="37"/>
      <c r="J6" s="37"/>
      <c r="K6" s="37"/>
      <c r="L6" s="37"/>
    </row>
    <row r="7" spans="1:12" s="38" customFormat="1">
      <c r="A7" s="39"/>
      <c r="B7" s="37"/>
      <c r="C7" s="37"/>
      <c r="D7" s="37"/>
      <c r="E7" s="37"/>
      <c r="F7" s="37"/>
      <c r="G7" s="37"/>
      <c r="H7" s="37"/>
      <c r="I7" s="37"/>
      <c r="J7" s="37"/>
      <c r="K7" s="37"/>
      <c r="L7" s="37"/>
    </row>
    <row r="8" spans="1:12" s="40" customFormat="1">
      <c r="A8" s="134" t="s">
        <v>27</v>
      </c>
      <c r="B8" s="134"/>
      <c r="C8" s="135" t="s">
        <v>44</v>
      </c>
      <c r="D8" s="135"/>
      <c r="E8" s="135"/>
      <c r="F8" s="135"/>
      <c r="G8" s="125" t="s">
        <v>45</v>
      </c>
      <c r="H8" s="125"/>
      <c r="I8" s="125"/>
      <c r="J8" s="125"/>
      <c r="K8" s="125"/>
      <c r="L8" s="125"/>
    </row>
    <row r="9" spans="1:12" s="40" customFormat="1" ht="45">
      <c r="A9" s="41" t="s">
        <v>28</v>
      </c>
      <c r="B9" s="41" t="s">
        <v>29</v>
      </c>
      <c r="C9" s="112" t="s">
        <v>30</v>
      </c>
      <c r="D9" s="112"/>
      <c r="E9" s="42" t="s">
        <v>31</v>
      </c>
      <c r="F9" s="42" t="s">
        <v>39</v>
      </c>
      <c r="G9" s="45" t="s">
        <v>43</v>
      </c>
      <c r="H9" s="45" t="s">
        <v>46</v>
      </c>
      <c r="I9" s="45" t="s">
        <v>40</v>
      </c>
      <c r="J9" s="45" t="s">
        <v>42</v>
      </c>
      <c r="K9" s="45" t="s">
        <v>31</v>
      </c>
      <c r="L9" s="45" t="s">
        <v>41</v>
      </c>
    </row>
    <row r="10" spans="1:12" s="40" customFormat="1" ht="105">
      <c r="A10" s="58" t="s">
        <v>53</v>
      </c>
      <c r="B10" s="59" t="s">
        <v>94</v>
      </c>
      <c r="C10" s="108" t="s">
        <v>86</v>
      </c>
      <c r="D10" s="109"/>
      <c r="E10" s="60" t="s">
        <v>66</v>
      </c>
      <c r="F10" s="61">
        <v>42369</v>
      </c>
      <c r="G10" s="46"/>
      <c r="H10" s="46"/>
      <c r="I10" s="46"/>
      <c r="J10" s="46"/>
      <c r="K10" s="46"/>
      <c r="L10" s="46"/>
    </row>
    <row r="11" spans="1:12" s="40" customFormat="1" ht="126">
      <c r="A11" s="58" t="s">
        <v>156</v>
      </c>
      <c r="B11" s="59" t="s">
        <v>95</v>
      </c>
      <c r="C11" s="108" t="s">
        <v>67</v>
      </c>
      <c r="D11" s="109" t="s">
        <v>49</v>
      </c>
      <c r="E11" s="60" t="s">
        <v>70</v>
      </c>
      <c r="F11" s="61">
        <v>42277</v>
      </c>
      <c r="G11" s="46"/>
      <c r="H11" s="46"/>
      <c r="I11" s="46"/>
      <c r="J11" s="46"/>
      <c r="K11" s="46"/>
      <c r="L11" s="46"/>
    </row>
    <row r="12" spans="1:12" s="40" customFormat="1" ht="147">
      <c r="A12" s="62" t="s">
        <v>97</v>
      </c>
      <c r="B12" s="63" t="s">
        <v>157</v>
      </c>
      <c r="C12" s="108" t="s">
        <v>149</v>
      </c>
      <c r="D12" s="109"/>
      <c r="E12" s="60" t="s">
        <v>159</v>
      </c>
      <c r="F12" s="61">
        <v>42368</v>
      </c>
      <c r="G12" s="46"/>
      <c r="H12" s="46"/>
      <c r="I12" s="46"/>
      <c r="J12" s="46"/>
      <c r="K12" s="46"/>
      <c r="L12" s="46"/>
    </row>
    <row r="13" spans="1:12" s="40" customFormat="1" ht="147">
      <c r="A13" s="64" t="s">
        <v>146</v>
      </c>
      <c r="B13" s="65" t="s">
        <v>151</v>
      </c>
      <c r="C13" s="110" t="s">
        <v>150</v>
      </c>
      <c r="D13" s="111"/>
      <c r="E13" s="60" t="s">
        <v>158</v>
      </c>
      <c r="F13" s="61" t="s">
        <v>89</v>
      </c>
      <c r="G13" s="46"/>
      <c r="H13" s="46"/>
      <c r="I13" s="46"/>
      <c r="J13" s="46"/>
      <c r="K13" s="46"/>
      <c r="L13" s="46"/>
    </row>
    <row r="14" spans="1:12" s="40" customFormat="1" ht="189">
      <c r="A14" s="64" t="s">
        <v>147</v>
      </c>
      <c r="B14" s="65" t="s">
        <v>154</v>
      </c>
      <c r="C14" s="110" t="s">
        <v>163</v>
      </c>
      <c r="D14" s="111"/>
      <c r="E14" s="60" t="s">
        <v>160</v>
      </c>
      <c r="F14" s="61">
        <v>42368</v>
      </c>
      <c r="G14" s="46"/>
      <c r="H14" s="46"/>
      <c r="I14" s="46"/>
      <c r="J14" s="46"/>
      <c r="K14" s="46"/>
      <c r="L14" s="46"/>
    </row>
    <row r="15" spans="1:12" s="40" customFormat="1" ht="42">
      <c r="A15" s="66" t="s">
        <v>162</v>
      </c>
      <c r="B15" s="140" t="s">
        <v>85</v>
      </c>
      <c r="C15" s="108" t="s">
        <v>68</v>
      </c>
      <c r="D15" s="109"/>
      <c r="E15" s="60" t="s">
        <v>71</v>
      </c>
      <c r="F15" s="61" t="s">
        <v>89</v>
      </c>
      <c r="G15" s="46"/>
      <c r="H15" s="46"/>
      <c r="I15" s="46"/>
      <c r="J15" s="46"/>
      <c r="K15" s="46"/>
      <c r="L15" s="46"/>
    </row>
    <row r="16" spans="1:12" s="40" customFormat="1" ht="84">
      <c r="A16" s="67" t="s">
        <v>161</v>
      </c>
      <c r="B16" s="141"/>
      <c r="C16" s="113" t="s">
        <v>96</v>
      </c>
      <c r="D16" s="114"/>
      <c r="E16" s="60" t="s">
        <v>69</v>
      </c>
      <c r="F16" s="61" t="s">
        <v>89</v>
      </c>
      <c r="G16" s="46"/>
      <c r="H16" s="46"/>
      <c r="I16" s="46"/>
      <c r="J16" s="46"/>
      <c r="K16" s="46"/>
      <c r="L16" s="46"/>
    </row>
    <row r="17" spans="1:12" s="40" customFormat="1" ht="231">
      <c r="A17" s="67" t="s">
        <v>98</v>
      </c>
      <c r="B17" s="59" t="s">
        <v>99</v>
      </c>
      <c r="C17" s="116" t="s">
        <v>72</v>
      </c>
      <c r="D17" s="117" t="s">
        <v>50</v>
      </c>
      <c r="E17" s="68" t="s">
        <v>73</v>
      </c>
      <c r="F17" s="61">
        <v>42368</v>
      </c>
      <c r="G17" s="46"/>
      <c r="H17" s="46"/>
      <c r="I17" s="46"/>
      <c r="J17" s="46"/>
      <c r="K17" s="46"/>
      <c r="L17" s="46"/>
    </row>
    <row r="18" spans="1:12" s="40" customFormat="1" ht="210">
      <c r="A18" s="67" t="s">
        <v>100</v>
      </c>
      <c r="B18" s="59" t="s">
        <v>81</v>
      </c>
      <c r="C18" s="142" t="s">
        <v>101</v>
      </c>
      <c r="D18" s="143"/>
      <c r="E18" s="118" t="s">
        <v>74</v>
      </c>
      <c r="F18" s="120" t="s">
        <v>89</v>
      </c>
      <c r="G18" s="122"/>
      <c r="H18" s="122"/>
      <c r="I18" s="122"/>
      <c r="J18" s="122"/>
      <c r="K18" s="122"/>
      <c r="L18" s="122"/>
    </row>
    <row r="19" spans="1:12" s="40" customFormat="1" ht="147">
      <c r="A19" s="67" t="s">
        <v>60</v>
      </c>
      <c r="B19" s="59" t="s">
        <v>102</v>
      </c>
      <c r="C19" s="113"/>
      <c r="D19" s="114"/>
      <c r="E19" s="119"/>
      <c r="F19" s="121"/>
      <c r="G19" s="123"/>
      <c r="H19" s="123"/>
      <c r="I19" s="123"/>
      <c r="J19" s="123"/>
      <c r="K19" s="123"/>
      <c r="L19" s="123"/>
    </row>
    <row r="20" spans="1:12" s="40" customFormat="1" ht="61.5" customHeight="1">
      <c r="A20" s="136" t="s">
        <v>105</v>
      </c>
      <c r="B20" s="138" t="s">
        <v>104</v>
      </c>
      <c r="C20" s="108" t="s">
        <v>103</v>
      </c>
      <c r="D20" s="109"/>
      <c r="E20" s="118" t="s">
        <v>76</v>
      </c>
      <c r="F20" s="61">
        <v>42307</v>
      </c>
      <c r="G20" s="46"/>
      <c r="H20" s="46"/>
      <c r="I20" s="46"/>
      <c r="J20" s="46"/>
      <c r="K20" s="46"/>
      <c r="L20" s="46"/>
    </row>
    <row r="21" spans="1:12" s="40" customFormat="1" ht="135" customHeight="1">
      <c r="A21" s="137"/>
      <c r="B21" s="139"/>
      <c r="C21" s="108" t="s">
        <v>75</v>
      </c>
      <c r="D21" s="109"/>
      <c r="E21" s="119"/>
      <c r="F21" s="61" t="s">
        <v>89</v>
      </c>
      <c r="G21" s="46"/>
      <c r="H21" s="46"/>
      <c r="I21" s="46"/>
      <c r="J21" s="46"/>
      <c r="K21" s="46"/>
      <c r="L21" s="46"/>
    </row>
    <row r="22" spans="1:12" s="40" customFormat="1" ht="56.25" customHeight="1">
      <c r="A22" s="136" t="s">
        <v>108</v>
      </c>
      <c r="B22" s="138" t="s">
        <v>107</v>
      </c>
      <c r="C22" s="108" t="s">
        <v>106</v>
      </c>
      <c r="D22" s="109" t="s">
        <v>47</v>
      </c>
      <c r="E22" s="60" t="s">
        <v>69</v>
      </c>
      <c r="F22" s="61" t="s">
        <v>89</v>
      </c>
      <c r="G22" s="46"/>
      <c r="H22" s="46"/>
      <c r="I22" s="46"/>
      <c r="J22" s="46"/>
      <c r="K22" s="46"/>
      <c r="L22" s="46"/>
    </row>
    <row r="23" spans="1:12" s="40" customFormat="1" ht="61.5" customHeight="1">
      <c r="A23" s="137"/>
      <c r="B23" s="139"/>
      <c r="C23" s="108" t="s">
        <v>110</v>
      </c>
      <c r="D23" s="109"/>
      <c r="E23" s="60" t="s">
        <v>51</v>
      </c>
      <c r="F23" s="61" t="s">
        <v>89</v>
      </c>
      <c r="G23" s="46"/>
      <c r="H23" s="46"/>
      <c r="I23" s="46"/>
      <c r="J23" s="46"/>
      <c r="K23" s="46"/>
      <c r="L23" s="46"/>
    </row>
    <row r="24" spans="1:12" s="40" customFormat="1" ht="168">
      <c r="A24" s="67" t="s">
        <v>56</v>
      </c>
      <c r="B24" s="59" t="s">
        <v>82</v>
      </c>
      <c r="C24" s="108" t="s">
        <v>109</v>
      </c>
      <c r="D24" s="109" t="s">
        <v>48</v>
      </c>
      <c r="E24" s="60" t="s">
        <v>69</v>
      </c>
      <c r="F24" s="61" t="s">
        <v>89</v>
      </c>
      <c r="G24" s="46"/>
      <c r="H24" s="46"/>
      <c r="I24" s="46"/>
      <c r="J24" s="46"/>
      <c r="K24" s="46"/>
      <c r="L24" s="46"/>
    </row>
    <row r="25" spans="1:12" s="40" customFormat="1" ht="168">
      <c r="A25" s="67" t="s">
        <v>84</v>
      </c>
      <c r="B25" s="59" t="s">
        <v>83</v>
      </c>
      <c r="C25" s="108" t="s">
        <v>111</v>
      </c>
      <c r="D25" s="109"/>
      <c r="E25" s="69" t="s">
        <v>71</v>
      </c>
      <c r="F25" s="61" t="s">
        <v>89</v>
      </c>
      <c r="G25" s="46"/>
      <c r="H25" s="46"/>
      <c r="I25" s="46"/>
      <c r="J25" s="46"/>
      <c r="K25" s="46"/>
      <c r="L25" s="46"/>
    </row>
    <row r="26" spans="1:12" s="40" customFormat="1" ht="126">
      <c r="A26" s="67" t="s">
        <v>58</v>
      </c>
      <c r="B26" s="59" t="s">
        <v>57</v>
      </c>
      <c r="C26" s="108" t="s">
        <v>112</v>
      </c>
      <c r="D26" s="109"/>
      <c r="E26" s="60" t="s">
        <v>69</v>
      </c>
      <c r="F26" s="61" t="s">
        <v>89</v>
      </c>
      <c r="G26" s="46"/>
      <c r="H26" s="46"/>
      <c r="I26" s="46"/>
      <c r="J26" s="46"/>
      <c r="K26" s="46"/>
      <c r="L26" s="46"/>
    </row>
    <row r="27" spans="1:12" s="40" customFormat="1" ht="63">
      <c r="A27" s="67" t="s">
        <v>59</v>
      </c>
      <c r="B27" s="59" t="s">
        <v>55</v>
      </c>
      <c r="C27" s="108" t="s">
        <v>87</v>
      </c>
      <c r="D27" s="109"/>
      <c r="E27" s="60" t="s">
        <v>88</v>
      </c>
      <c r="F27" s="61" t="s">
        <v>89</v>
      </c>
      <c r="G27" s="46"/>
      <c r="H27" s="46"/>
      <c r="I27" s="46"/>
      <c r="J27" s="46"/>
      <c r="K27" s="46"/>
      <c r="L27" s="46"/>
    </row>
    <row r="28" spans="1:12" s="40" customFormat="1" ht="210">
      <c r="A28" s="67" t="s">
        <v>113</v>
      </c>
      <c r="B28" s="59" t="s">
        <v>54</v>
      </c>
      <c r="C28" s="108" t="s">
        <v>78</v>
      </c>
      <c r="D28" s="109"/>
      <c r="E28" s="60" t="s">
        <v>74</v>
      </c>
      <c r="F28" s="61" t="s">
        <v>89</v>
      </c>
      <c r="G28" s="46"/>
      <c r="H28" s="46"/>
      <c r="I28" s="46"/>
      <c r="J28" s="46"/>
      <c r="K28" s="46"/>
      <c r="L28" s="46"/>
    </row>
    <row r="29" spans="1:12" s="40" customFormat="1" ht="273">
      <c r="A29" s="67" t="s">
        <v>115</v>
      </c>
      <c r="B29" s="59" t="s">
        <v>114</v>
      </c>
      <c r="C29" s="108" t="s">
        <v>116</v>
      </c>
      <c r="D29" s="109"/>
      <c r="E29" s="60" t="s">
        <v>77</v>
      </c>
      <c r="F29" s="61" t="s">
        <v>89</v>
      </c>
      <c r="G29" s="46"/>
      <c r="H29" s="46"/>
      <c r="I29" s="46"/>
      <c r="J29" s="46"/>
      <c r="K29" s="46"/>
      <c r="L29" s="46"/>
    </row>
    <row r="30" spans="1:12" s="40" customFormat="1" ht="210">
      <c r="A30" s="67" t="s">
        <v>91</v>
      </c>
      <c r="B30" s="59" t="s">
        <v>90</v>
      </c>
      <c r="C30" s="108" t="s">
        <v>92</v>
      </c>
      <c r="D30" s="109"/>
      <c r="E30" s="60" t="s">
        <v>79</v>
      </c>
      <c r="F30" s="61" t="s">
        <v>89</v>
      </c>
      <c r="G30" s="46"/>
      <c r="H30" s="46"/>
      <c r="I30" s="46"/>
      <c r="J30" s="46"/>
      <c r="K30" s="46"/>
      <c r="L30" s="46"/>
    </row>
    <row r="31" spans="1:12" s="40" customFormat="1" ht="126">
      <c r="A31" s="67" t="s">
        <v>61</v>
      </c>
      <c r="B31" s="59" t="s">
        <v>52</v>
      </c>
      <c r="C31" s="108" t="s">
        <v>93</v>
      </c>
      <c r="D31" s="109"/>
      <c r="E31" s="60" t="s">
        <v>80</v>
      </c>
      <c r="F31" s="61">
        <v>42551</v>
      </c>
      <c r="G31" s="46"/>
      <c r="H31" s="46"/>
      <c r="I31" s="46"/>
      <c r="J31" s="46"/>
      <c r="K31" s="46"/>
      <c r="L31" s="46"/>
    </row>
    <row r="32" spans="1:12" ht="40.5" customHeight="1">
      <c r="A32" s="115"/>
      <c r="B32" s="115"/>
      <c r="C32" s="115"/>
      <c r="D32" s="115"/>
      <c r="E32" s="115"/>
      <c r="F32" s="115"/>
      <c r="G32" s="115"/>
      <c r="H32" s="115"/>
      <c r="I32" s="115"/>
      <c r="J32" s="115"/>
      <c r="K32" s="115"/>
      <c r="L32" s="115"/>
    </row>
    <row r="33" spans="1:7">
      <c r="A33" s="43"/>
      <c r="B33" s="74" t="s">
        <v>32</v>
      </c>
      <c r="C33" s="74"/>
      <c r="D33" s="74" t="s">
        <v>38</v>
      </c>
      <c r="E33" s="74"/>
      <c r="F33" s="74" t="s">
        <v>33</v>
      </c>
      <c r="G33" s="74"/>
    </row>
    <row r="34" spans="1:7" ht="29.25" customHeight="1">
      <c r="A34" s="44" t="s">
        <v>34</v>
      </c>
      <c r="B34" s="71" t="s">
        <v>176</v>
      </c>
      <c r="C34" s="71"/>
      <c r="D34" s="124" t="s">
        <v>178</v>
      </c>
      <c r="E34" s="71"/>
      <c r="F34" s="72" t="s">
        <v>180</v>
      </c>
      <c r="G34" s="72"/>
    </row>
    <row r="35" spans="1:7" ht="33" customHeight="1">
      <c r="A35" s="44" t="s">
        <v>35</v>
      </c>
      <c r="B35" s="124" t="s">
        <v>177</v>
      </c>
      <c r="C35" s="71"/>
      <c r="D35" s="124" t="s">
        <v>179</v>
      </c>
      <c r="E35" s="71"/>
      <c r="F35" s="72" t="s">
        <v>181</v>
      </c>
      <c r="G35" s="72"/>
    </row>
    <row r="36" spans="1:7">
      <c r="A36" s="44" t="s">
        <v>36</v>
      </c>
      <c r="B36" s="73"/>
      <c r="C36" s="73"/>
      <c r="D36" s="73"/>
      <c r="E36" s="73"/>
      <c r="F36" s="73"/>
      <c r="G36" s="73"/>
    </row>
    <row r="37" spans="1:7">
      <c r="A37" s="44" t="s">
        <v>37</v>
      </c>
      <c r="B37" s="70">
        <v>42247</v>
      </c>
      <c r="C37" s="70"/>
      <c r="D37" s="70">
        <v>42247</v>
      </c>
      <c r="E37" s="70"/>
      <c r="F37" s="70">
        <v>42247</v>
      </c>
      <c r="G37" s="70"/>
    </row>
  </sheetData>
  <protectedRanges>
    <protectedRange sqref="A32:B32" name="Rango2_2"/>
    <protectedRange sqref="A32:B32" name="Rango1_2"/>
    <protectedRange sqref="C10:D12 C15:D31" name="Rango2_3"/>
    <protectedRange sqref="C10:D12 C15:D31" name="Rango1_3"/>
    <protectedRange sqref="B15:B17 A10:B12 A26:B26 A18:A23" name="Rango2"/>
    <protectedRange sqref="B15:B17 A10:B12 A26:B26 A18:A23" name="Rango1"/>
    <protectedRange sqref="B13:B14" name="Rango2_4"/>
    <protectedRange sqref="B13:B14" name="Rango1_4"/>
    <protectedRange sqref="C13:D14" name="Rango2_5"/>
    <protectedRange sqref="C13:D14" name="Rango1_5"/>
  </protectedRanges>
  <mergeCells count="62">
    <mergeCell ref="K18:K19"/>
    <mergeCell ref="L18:L19"/>
    <mergeCell ref="E18:E19"/>
    <mergeCell ref="H18:H19"/>
    <mergeCell ref="A20:A21"/>
    <mergeCell ref="B20:B21"/>
    <mergeCell ref="I18:I19"/>
    <mergeCell ref="J18:J19"/>
    <mergeCell ref="A22:A23"/>
    <mergeCell ref="B22:B23"/>
    <mergeCell ref="B15:B16"/>
    <mergeCell ref="C18:D19"/>
    <mergeCell ref="C21:D21"/>
    <mergeCell ref="G8:L8"/>
    <mergeCell ref="K1:L1"/>
    <mergeCell ref="B2:J2"/>
    <mergeCell ref="K2:L2"/>
    <mergeCell ref="B3:J3"/>
    <mergeCell ref="K3:L3"/>
    <mergeCell ref="K4:L4"/>
    <mergeCell ref="B6:F6"/>
    <mergeCell ref="A8:B8"/>
    <mergeCell ref="C8:F8"/>
    <mergeCell ref="F37:G37"/>
    <mergeCell ref="B33:C33"/>
    <mergeCell ref="D33:E33"/>
    <mergeCell ref="B34:C34"/>
    <mergeCell ref="D34:E34"/>
    <mergeCell ref="B35:C35"/>
    <mergeCell ref="D35:E35"/>
    <mergeCell ref="F33:G33"/>
    <mergeCell ref="F34:G34"/>
    <mergeCell ref="B37:C37"/>
    <mergeCell ref="D37:E37"/>
    <mergeCell ref="C30:D30"/>
    <mergeCell ref="C15:D15"/>
    <mergeCell ref="C17:D17"/>
    <mergeCell ref="F35:G35"/>
    <mergeCell ref="F36:G36"/>
    <mergeCell ref="C26:D26"/>
    <mergeCell ref="C27:D27"/>
    <mergeCell ref="C28:D28"/>
    <mergeCell ref="C23:D23"/>
    <mergeCell ref="E20:E21"/>
    <mergeCell ref="F18:F19"/>
    <mergeCell ref="G18:G19"/>
    <mergeCell ref="C12:D12"/>
    <mergeCell ref="C13:D13"/>
    <mergeCell ref="C14:D14"/>
    <mergeCell ref="C9:D9"/>
    <mergeCell ref="B36:C36"/>
    <mergeCell ref="D36:E36"/>
    <mergeCell ref="C29:D29"/>
    <mergeCell ref="C31:D31"/>
    <mergeCell ref="C16:D16"/>
    <mergeCell ref="C20:D20"/>
    <mergeCell ref="C22:D22"/>
    <mergeCell ref="C24:D24"/>
    <mergeCell ref="C25:D25"/>
    <mergeCell ref="C10:D10"/>
    <mergeCell ref="C11:D11"/>
    <mergeCell ref="A32:L32"/>
  </mergeCells>
  <conditionalFormatting sqref="F34 F36">
    <cfRule type="containsText" dxfId="1" priority="2" stopIfTrue="1" operator="containsText" text="Riesgo Bajo">
      <formula>NOT(ISERROR(SEARCH("Riesgo Bajo",F34)))</formula>
    </cfRule>
  </conditionalFormatting>
  <conditionalFormatting sqref="F35">
    <cfRule type="containsText" dxfId="0" priority="1" stopIfTrue="1" operator="containsText" text="Riesgo Bajo">
      <formula>NOT(ISERROR(SEARCH("Riesgo Bajo",F35)))</formula>
    </cfRule>
  </conditionalFormatting>
  <pageMargins left="0.39370078740157483" right="0.39370078740157483" top="0.78740157480314965" bottom="0.39370078740157483" header="0.31496062992125984" footer="0.31496062992125984"/>
  <pageSetup scale="15" orientation="landscape" r:id="rId1"/>
  <legacyDrawing r:id="rId2"/>
  <oleObjects>
    <oleObject progId="Visio.Drawing.11" shapeId="2049"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 de riesgos</vt:lpstr>
      <vt:lpstr>Plan de Acción</vt:lpstr>
      <vt:lpstr>'Matriz de riesgos'!Área_de_impresión</vt:lpstr>
      <vt:lpstr>'Plan de Acción'!Área_de_impresión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2015-09-08T21:59:27Z</dcterms:modified>
</cp:coreProperties>
</file>