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19200" windowHeight="8235"/>
  </bookViews>
  <sheets>
    <sheet name="CUADRO COMPARATIVO" sheetId="5" r:id="rId1"/>
    <sheet name="INSTRUCTIVO " sheetId="6" r:id="rId2"/>
    <sheet name="Hoja1" sheetId="7" r:id="rId3"/>
    <sheet name="Hoja2" sheetId="8" r:id="rId4"/>
  </sheets>
  <definedNames>
    <definedName name="_xlnm.Print_Area" localSheetId="1">'INSTRUCTIVO '!$A$1:$I$40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5" i="8" l="1"/>
  <c r="C15" i="8"/>
  <c r="D2" i="8"/>
  <c r="D3" i="8"/>
  <c r="D4" i="8"/>
  <c r="D6" i="8"/>
  <c r="D15" i="8"/>
  <c r="B11" i="8"/>
  <c r="L19" i="5"/>
  <c r="K19" i="5"/>
  <c r="L20" i="5"/>
  <c r="K20" i="5"/>
  <c r="K21" i="5"/>
  <c r="L22" i="5"/>
  <c r="K22" i="5"/>
  <c r="L18" i="5"/>
  <c r="K18" i="5"/>
  <c r="V23" i="7"/>
  <c r="U16" i="7"/>
  <c r="U17" i="7"/>
  <c r="U18" i="7"/>
  <c r="U19" i="7"/>
  <c r="U20" i="7"/>
  <c r="U21" i="7"/>
  <c r="U22" i="7"/>
  <c r="U23" i="7"/>
  <c r="T23" i="7"/>
  <c r="R23" i="7"/>
  <c r="P23" i="7"/>
  <c r="N23" i="7"/>
  <c r="L23" i="7"/>
  <c r="J23" i="7"/>
  <c r="H23" i="7"/>
  <c r="Q22" i="7"/>
  <c r="M22" i="7"/>
  <c r="I22" i="7"/>
  <c r="I16" i="7"/>
  <c r="I17" i="7"/>
  <c r="I18" i="7"/>
  <c r="I19" i="7"/>
  <c r="I20" i="7"/>
  <c r="I21" i="7"/>
  <c r="I23" i="7"/>
  <c r="Q21" i="7"/>
  <c r="M21" i="7"/>
  <c r="Q20" i="7"/>
  <c r="M20" i="7"/>
  <c r="Q19" i="7"/>
  <c r="M19" i="7"/>
  <c r="Q18" i="7"/>
  <c r="M18" i="7"/>
  <c r="Q17" i="7"/>
  <c r="M17" i="7"/>
  <c r="Q16" i="7"/>
  <c r="Q23" i="7"/>
  <c r="M16" i="7"/>
  <c r="M23" i="7"/>
</calcChain>
</file>

<file path=xl/sharedStrings.xml><?xml version="1.0" encoding="utf-8"?>
<sst xmlns="http://schemas.openxmlformats.org/spreadsheetml/2006/main" count="172" uniqueCount="136">
  <si>
    <t>3. FECHA DE SOLICITUD (DD/MM/AAAA):</t>
  </si>
  <si>
    <t>PRECIO</t>
  </si>
  <si>
    <t xml:space="preserve">Los factores de evaluación se califican de 1 a 10 </t>
  </si>
  <si>
    <t xml:space="preserve">8. FACTORES DE EVALUACIÓN </t>
  </si>
  <si>
    <t xml:space="preserve">9. OBSERVACIONES Y/O RECOMENDACIÓN DE ADJUDICACIÓN </t>
  </si>
  <si>
    <t>10. CONCEPTOS TÉCNICOS</t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</si>
  <si>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 xml:space="preserve">FECHA DE SOLICITUD: </t>
    </r>
    <r>
      <rPr>
        <sz val="11"/>
        <rFont val="Calibri"/>
        <family val="2"/>
      </rPr>
      <t>Se establece día, mes y año de diligenciamiento del formato.</t>
    </r>
    <r>
      <rPr>
        <b/>
        <sz val="11"/>
        <rFont val="Calibri"/>
        <family val="2"/>
      </rPr>
      <t xml:space="preserve"> </t>
    </r>
  </si>
  <si>
    <r>
      <t>4.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 xml:space="preserve">CDP No: </t>
    </r>
    <r>
      <rPr>
        <sz val="11"/>
        <rFont val="Calibri"/>
        <family val="2"/>
      </rPr>
      <t>Número del Certificado de Disponibilidad Presupuestal.</t>
    </r>
  </si>
  <si>
    <r>
      <t>6.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>PROVEEDORE</t>
    </r>
    <r>
      <rPr>
        <sz val="11"/>
        <rFont val="Calibri"/>
        <family val="2"/>
      </rPr>
      <t>S: Son los códigos que identifica a los proponentes en la Plataforma de Contratación.</t>
    </r>
  </si>
  <si>
    <r>
      <t>7.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 xml:space="preserve">DESCRIPCIÓN DEL BIEN O SERVICIO: </t>
    </r>
  </si>
  <si>
    <r>
      <t>7.2 Garantías:</t>
    </r>
    <r>
      <rPr>
        <sz val="11"/>
        <rFont val="Calibri"/>
        <family val="2"/>
      </rPr>
      <t xml:space="preserve"> </t>
    </r>
  </si>
  <si>
    <r>
      <t>7.3 Precio:</t>
    </r>
    <r>
      <rPr>
        <sz val="11"/>
        <rFont val="Calibri"/>
        <family val="2"/>
      </rPr>
      <t xml:space="preserve"> </t>
    </r>
  </si>
  <si>
    <r>
      <t>7.4 Valor agregado:</t>
    </r>
    <r>
      <rPr>
        <sz val="11"/>
        <rFont val="Calibri"/>
        <family val="2"/>
      </rPr>
      <t xml:space="preserve"> </t>
    </r>
  </si>
  <si>
    <r>
      <t xml:space="preserve"> 9. TOTAL DE CALIFICACIONES: </t>
    </r>
    <r>
      <rPr>
        <sz val="11"/>
        <rFont val="Calibri"/>
        <family val="2"/>
      </rPr>
      <t>Es la suma total que identifica los resultados ponderados de cada proponente lo que permite identificar la mejor oferta del bien o servicio.</t>
    </r>
    <r>
      <rPr>
        <b/>
        <sz val="11"/>
        <rFont val="Calibri"/>
        <family val="2"/>
      </rPr>
      <t xml:space="preserve"> </t>
    </r>
  </si>
  <si>
    <r>
      <t xml:space="preserve">10.  OBSERVACIONES Y/O RECOMENDACIÓN DE ADJUDICACIÓN: </t>
    </r>
    <r>
      <rPr>
        <sz val="11"/>
        <rFont val="Calibri"/>
        <family val="2"/>
      </rPr>
      <t xml:space="preserve">El Ordenador del Gasto, o el funcionario delegado por él, podrán establecer observaciones sobre la adjudicación del bien o servicio por ejemplo ampliar la descripción de las variables sobre Valor agregado, servicio posventa entre otras que se requieran ampliar la información.  </t>
    </r>
  </si>
  <si>
    <r>
      <t xml:space="preserve">11. CONCEPTOS TÉCNICOS: </t>
    </r>
    <r>
      <rPr>
        <sz val="11"/>
        <rFont val="Calibri"/>
        <family val="2"/>
      </rPr>
      <t>Los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expertos técnicos tanto internos como externos deberán especificar y caracterizar de manera más amplia las condiciones del bien o servicio, teniendo en cuenta las necesidades institucionales.</t>
    </r>
  </si>
  <si>
    <r>
      <t>8.1 Peso Ponderado:</t>
    </r>
    <r>
      <rPr>
        <sz val="11"/>
        <rFont val="Calibri"/>
        <family val="2"/>
      </rPr>
      <t xml:space="preserve"> </t>
    </r>
  </si>
  <si>
    <r>
      <t>8.</t>
    </r>
    <r>
      <rPr>
        <sz val="11"/>
        <rFont val="Calibri"/>
        <family val="2"/>
      </rPr>
      <t xml:space="preserve">  </t>
    </r>
    <r>
      <rPr>
        <b/>
        <sz val="11"/>
        <rFont val="Calibri"/>
        <family val="2"/>
      </rPr>
      <t>Factores de Evaluación:</t>
    </r>
  </si>
  <si>
    <r>
      <t>8.2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Variables:</t>
    </r>
    <r>
      <rPr>
        <sz val="10"/>
        <rFont val="Calibri"/>
        <family val="2"/>
      </rPr>
      <t xml:space="preserve"> </t>
    </r>
  </si>
  <si>
    <t xml:space="preserve">8.3 Calificaciones: </t>
  </si>
  <si>
    <t>El contratista constituye las garantías necesarias que avalen la oferta del bien o servicio ofrecido por él.</t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</si>
  <si>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 xml:space="preserve">DESCRIPCIÓN DEL BIEN O SERVICIO: </t>
    </r>
    <r>
      <rPr>
        <sz val="11"/>
        <rFont val="Calibri"/>
        <family val="2"/>
      </rPr>
      <t>Es el código que identifica el bien o servicio a través de la codificación interna en la Plataforma de Contratación.</t>
    </r>
    <r>
      <rPr>
        <b/>
        <sz val="11"/>
        <rFont val="Calibri"/>
        <family val="2"/>
      </rPr>
      <t xml:space="preserve"> 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</si>
  <si>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>RUBRO:</t>
    </r>
    <r>
      <rPr>
        <sz val="11"/>
        <rFont val="Calibri"/>
        <family val="2"/>
      </rPr>
      <t xml:space="preserve"> La identificación del gasto en el presupuesto Es el código asignado a la denominación del gasto que se apropio en el presupuesto y que se afectará para la ejecución. </t>
    </r>
  </si>
  <si>
    <r>
      <t>5.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 xml:space="preserve">VALOR: </t>
    </r>
    <r>
      <rPr>
        <sz val="11"/>
        <rFont val="Calibri"/>
        <family val="2"/>
      </rPr>
      <t xml:space="preserve">Es el valor en pesos destinado para la adquisición del bien o servicio. </t>
    </r>
  </si>
  <si>
    <r>
      <t>7.1 Especificaciones Técnicas:</t>
    </r>
    <r>
      <rPr>
        <sz val="11"/>
        <rFont val="Calibri"/>
        <family val="2"/>
      </rPr>
      <t xml:space="preserve">  Como tamaño, forma, material, color, entre otras </t>
    </r>
  </si>
  <si>
    <t xml:space="preserve">Es el valor sin  IVA, del bien o servicio ofertado por el proponente.  </t>
  </si>
  <si>
    <t>Son las cualidades adicionales que no han sido exigidas en la convocatoria pero que el proponente está dispuesto a ofrecer por la adquisición del bien o servicio.</t>
  </si>
  <si>
    <t xml:space="preserve">Es el porcentaje que se le otorga a una variable teniendo en cuenta su impacto y la sumatoria de pesos asignados debe ser igual a  100.  Estos porcentajes pueden variar teniendo en cuenta las especificaciones del bien o servicio (Se pueden ampliar o modificar el tipo variables). </t>
  </si>
  <si>
    <t>Son los criterios definidos en las convocatorias entre los cuales pueden ser: Calidad del Bien o Servicio  Precio Servicio Postventa Soporte Técnico  Capacidad Instalada</t>
  </si>
  <si>
    <t xml:space="preserve">Son las especificaciones técnicas, con las que se calificará el bien o servicio ofrecido por cada proponente, pueden ser por: Calidad, Precio, Servicio posventa, Soporte Técnico entre otros. </t>
  </si>
  <si>
    <t>La calificación se determinará de 1 a 10.</t>
  </si>
  <si>
    <t xml:space="preserve">Calificación </t>
  </si>
  <si>
    <t xml:space="preserve">Criterio </t>
  </si>
  <si>
    <t xml:space="preserve">Excelente </t>
  </si>
  <si>
    <t xml:space="preserve">Muy bueno </t>
  </si>
  <si>
    <t xml:space="preserve">Bueno </t>
  </si>
  <si>
    <t xml:space="preserve">Regular </t>
  </si>
  <si>
    <t xml:space="preserve">Malo </t>
  </si>
  <si>
    <t xml:space="preserve">CONDICIONES GENERALES </t>
  </si>
  <si>
    <t>Código: CYC-GEF-FR-09</t>
  </si>
  <si>
    <t>Versión: 3</t>
  </si>
  <si>
    <t>Página: 1 de 1</t>
  </si>
  <si>
    <t>Vigente a partir de: 2015-07-06</t>
  </si>
  <si>
    <t>1. OBJETIVO Y NECESIDAD</t>
  </si>
  <si>
    <t>2. DEPENDENCIA QUE SOLICITA:</t>
  </si>
  <si>
    <t>4. CDP No.:</t>
  </si>
  <si>
    <t>5. FECHA:</t>
  </si>
  <si>
    <t>6. VALOR:</t>
  </si>
  <si>
    <t>5. FECHA DE ELABORACIÓN (DD/MM/AAAA)::</t>
  </si>
  <si>
    <t>6.1. ÍTEM</t>
  </si>
  <si>
    <t>*6.2. CÓDIGO</t>
  </si>
  <si>
    <t>6. DESCRIPCIÓN DEL BIEN O SERVICIO</t>
  </si>
  <si>
    <t>PROVEEDOR 1</t>
  </si>
  <si>
    <t>PUNTAJE</t>
  </si>
  <si>
    <t>SELECCIÓN</t>
  </si>
  <si>
    <t>PROVEEDOR 2</t>
  </si>
  <si>
    <t>PROVEEDOR 3</t>
  </si>
  <si>
    <t>PROVEEDOR 4</t>
  </si>
  <si>
    <t>6.3, CANTIDAD</t>
  </si>
  <si>
    <t>*6.4. UNIDAD DE MEDIDA</t>
  </si>
  <si>
    <t>6.5, BIEN O SERVICIO SOLICITADO</t>
  </si>
  <si>
    <t>6.6. Especificaciones Técnicas (Material, color, medida, otras características requeridas):</t>
  </si>
  <si>
    <t>*6.7, Garantía (Tiempo):</t>
  </si>
  <si>
    <t>VALOR UNITARIO CON IVA</t>
  </si>
  <si>
    <t>VALOR TOTAL CON IVA</t>
  </si>
  <si>
    <t>TOTAL</t>
  </si>
  <si>
    <t xml:space="preserve">7. OBSERVACIONES Y/O RECOMENDACIÓN DE ADJUDICACIÓN </t>
  </si>
  <si>
    <t>8. CONCEPTOS TÉCNICOS</t>
  </si>
  <si>
    <t>8.1. FECHA:</t>
  </si>
  <si>
    <t>8.2. RESPONSABLE:</t>
  </si>
  <si>
    <t>8.3. FIRMA:</t>
  </si>
  <si>
    <t>9. ELABORÓ:</t>
  </si>
  <si>
    <t>10. REVISÓ:</t>
  </si>
  <si>
    <t>7.1. ÍTEM</t>
  </si>
  <si>
    <t>*7.2. CÓDIGO</t>
  </si>
  <si>
    <t>7.3, CANTIDAD</t>
  </si>
  <si>
    <t>*7.4. UNIDAD DE MEDIDA</t>
  </si>
  <si>
    <t>7.5, BIEN O SERVICIO SOLICITADO</t>
  </si>
  <si>
    <t>7.6. Especificaciones Técnicas (Material, color, medida, otras características requeridas):</t>
  </si>
  <si>
    <t>*7.7, Garantía (Tiempo):</t>
  </si>
  <si>
    <t xml:space="preserve">7.8 Precio  </t>
  </si>
  <si>
    <t xml:space="preserve">7.9 Valor Agregado </t>
  </si>
  <si>
    <t xml:space="preserve">FACTORES DE EVALUACIÓN </t>
  </si>
  <si>
    <t xml:space="preserve">Porcentaje </t>
  </si>
  <si>
    <r>
      <t xml:space="preserve">OFICINA DE COMPRAS Y CONTRATACIÓN 
</t>
    </r>
    <r>
      <rPr>
        <b/>
        <sz val="9"/>
        <rFont val="Arial"/>
        <family val="2"/>
      </rPr>
      <t xml:space="preserve">CUADRO COMPARATIVO DE OFERTAS ECONÓMICAS </t>
    </r>
  </si>
  <si>
    <t xml:space="preserve">Muy Malo </t>
  </si>
  <si>
    <t>INSTRUCTIVO DE EVALUACIÓN DE PROPUESTAS</t>
  </si>
  <si>
    <t>El contrato se adjudicará al proponente que tenga la mejor calificación.
El Comité Técnico apoyará a  la identificación de los factores de evaluación y el peso porcentual.</t>
  </si>
  <si>
    <t xml:space="preserve">APROBARON </t>
  </si>
  <si>
    <t>1. OBJETO Y NECESIDAD: ADQUIRIR LOS SIGUIENTES EQUIPOS:
PLANTA ELECTRICA CON LAS SIGUIENTES CARACTERÍSTICAS: Planta Eléctrica Turbocargada Diesel, con cabina, tablero digital con base tanque, capacidad 500 KVA /400KW Servicio STAND BY, 450KVA /360KW servicio PRIME potencia nominal, motor combustible DIESEL, Generador Factor de Potencia 0.8, 4 hilos, Neutro Accesible, 380/440 Voltios, 60 Hz, Trifásica, 1800 r.p.m.
EQUIPOS DE NORMA: AVR, regulador Automático de Voltaje, Breaker de protección, Silenciador conexión flexible, Tablero de control electrónico, Modulo de Arranque, Base Tanque con autonomía de 8 horas, Batería y cables, Amortiguadores vibración, Gobernador electrónico, Cargador de Bateria y Precalentador de Agua.</t>
  </si>
  <si>
    <t>4. CDP NO: 2669-1 DEL 28 DE ABRIL DE 2015</t>
  </si>
  <si>
    <t>Planta Electrica</t>
  </si>
  <si>
    <t>un</t>
  </si>
  <si>
    <t>ELECTRICOS DEL VALLE</t>
  </si>
  <si>
    <t>3. FECHA DE SOLICITUD (DD/MM/AAAA): 14 DE SEPTIEMBRE DE 2015</t>
  </si>
  <si>
    <t>NATIONAL TRUCK SERVICE SAS</t>
  </si>
  <si>
    <t>TALLER Y SERVICIO TECNICO</t>
  </si>
  <si>
    <t>VALOR AGREGADO DE LA PROPUESTA</t>
  </si>
  <si>
    <t>TIEMPO DE ENTREGA</t>
  </si>
  <si>
    <t>EXPERIENCIA Y CALIDAD EN EL MERCADO</t>
  </si>
  <si>
    <t xml:space="preserve">Calificación de 1 a 100 </t>
  </si>
  <si>
    <t>Calificación de 1 a 100</t>
  </si>
  <si>
    <t>PROVEEDORES</t>
  </si>
  <si>
    <t>Planta Eléctrica
Turbocargada Diesel, con cabina, tablero digital con base tanque, capacidad 500 KVA /400KW Servicio STAND BY, 450KVA /360KW servicio PRIME potencia nominal, motor combustible DIESEL, Generador Factor de Potencia 0.8, 4 hilos, Neutro Accesible, 380/440 Voltios, 60 Hz, Trifásica, 1800 r.p.m. EQUIPOS DE NORMA: AVR, regulador Automático de Voltaje, Breaker de protección, Silenciador conexión flexible, Tablero de control electrónico, Modulo de Arranque, Base Tanque con autonomia de 8 horas, bateria, cables, amortiguadores, vibración, gobernador electrónico, cargador de bateria y precalentador de agua</t>
  </si>
  <si>
    <t>-</t>
  </si>
  <si>
    <t>TECK SOLUCIONES TECNOLOGICAS SAS</t>
  </si>
  <si>
    <t>ARTURO GONZALEZ SAS</t>
  </si>
  <si>
    <t>Planta Eléctrica
Turbocargada Diesel, con cabina, tablero digital con base tanque, capacidad 500 KVA /400KW Servicio STAND BY, 450KVA /360KW servicio PRIME potencia nominal, motor combustible DIESEL, Generador Factor de Potencia 0.8, 4 hilos, Neutro Accesible, 380/440 Voltios, 60 Hz, Trifásica, 1800 r.p.m. EQUIPOS DE NORMA: AVR, regulador Automático de Voltaje, Breaker de protección, Silenciador conexión flexible, Tablero de control electrónico, Modulo de Arranque, Base Tanque con  autonomia de 8 horas, bateria, cables, amortiguadores, vibración, gobernador electrónico, cargador de bateria y precalentador de agua</t>
  </si>
  <si>
    <t>Garantia de 3 años calendario o 1000 horas de funcionamiento</t>
  </si>
  <si>
    <t>Garantia de 2 años o 1500 horas para operaciones en servicio stand by</t>
  </si>
  <si>
    <t>ENERGIA Y POTENCIA</t>
  </si>
  <si>
    <t>Garantia de 26 meses</t>
  </si>
  <si>
    <t>5. VALOR: $ 237.129.288</t>
  </si>
  <si>
    <t>2. RUBRO: DOTACION DE EQUIPOS VARIOS</t>
  </si>
  <si>
    <t>DARIO FERNANDO FAJARDO FAJARDO</t>
  </si>
  <si>
    <t>GERENTE DEL PROYECTO</t>
  </si>
  <si>
    <t>JAVIER REVELO FUELAGAN</t>
  </si>
  <si>
    <t>DIRECTOR DEPARTAMENTO DE ELECTRÓNICA</t>
  </si>
  <si>
    <t>WAGNER SUERO PEREZ</t>
  </si>
  <si>
    <t>ASESOR OFICINA DE PLANEACION Y DESARROLLO</t>
  </si>
  <si>
    <t>En el Item "Taller y Servicio Técnico" los proponentes TECK, ENERGÍA Y POTENCIA, ARTURO GONZALEZ SAS, ELECTRICOS DEL VALLE Y NTS no presentan certificación para la planta de la marca ofrecida</t>
  </si>
  <si>
    <t>TIEMPO DE GARANTIA</t>
  </si>
  <si>
    <t>Garantia 1 año de Fabrica en uso continuo, por 2 años por uso intermitente</t>
  </si>
  <si>
    <t>Garantía de 2 años o 1500 horas</t>
  </si>
  <si>
    <t>El servicio stand by se toma como referencia 500 horas por año para la garantia</t>
  </si>
  <si>
    <t>De acuerdo con la evaluación técnica realizada y el puntaje obtenido se recomienda la adjudicación del contrato a National Truck Service SAS</t>
  </si>
  <si>
    <t>NTS</t>
  </si>
  <si>
    <t>2503 SMMLV</t>
  </si>
  <si>
    <t>SMMLV</t>
  </si>
  <si>
    <t>ARTURO GONZALES</t>
  </si>
  <si>
    <t>42.93</t>
  </si>
  <si>
    <t>53.70</t>
  </si>
  <si>
    <t>39.85</t>
  </si>
  <si>
    <t>33.55</t>
  </si>
  <si>
    <t>43.84</t>
  </si>
  <si>
    <t>DOCUMENTO ORIGINAL FIRMADO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</si>
</sst>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-;\-* #,##0_-;_-* &quot;-&quot;_-;_-@_-"/>
    <numFmt numFmtId="165" formatCode="&quot;$&quot;\ #,##0"/>
    <numFmt numFmtId="166" formatCode="_-* #,##0.0_-;\-* #,##0.0_-;_-* &quot;-&quot;_-;_-@_-"/>
    <numFmt numFmtId="167" formatCode="_-* #,##0.0_-;\-* #,##0.0_-;_-* &quot;-&quot;?_-;_-@_-"/>
    <numFmt numFmtId="168" formatCode="_-* #,##0_-;\-* #,##0_-;_-* &quot;-&quot;?_-;_-@_-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Helvetica"/>
    </font>
    <font>
      <u/>
      <sz val="10"/>
      <color theme="10"/>
      <name val="Arial"/>
    </font>
    <font>
      <u/>
      <sz val="10"/>
      <color theme="11"/>
      <name val="Arial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 applyAlignment="1">
      <alignment wrapText="1"/>
    </xf>
    <xf numFmtId="0" fontId="5" fillId="0" borderId="4" xfId="0" applyFont="1" applyBorder="1" applyAlignment="1">
      <alignment wrapText="1"/>
    </xf>
    <xf numFmtId="165" fontId="5" fillId="0" borderId="4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9" fontId="4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9" fillId="0" borderId="9" xfId="0" applyFont="1" applyBorder="1" applyAlignment="1">
      <alignment vertical="top" wrapText="1"/>
    </xf>
    <xf numFmtId="0" fontId="9" fillId="0" borderId="9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7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165" fontId="5" fillId="0" borderId="26" xfId="0" applyNumberFormat="1" applyFont="1" applyBorder="1" applyAlignment="1">
      <alignment wrapText="1"/>
    </xf>
    <xf numFmtId="2" fontId="5" fillId="0" borderId="26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5" fillId="0" borderId="32" xfId="0" applyFont="1" applyBorder="1" applyAlignment="1">
      <alignment wrapText="1"/>
    </xf>
    <xf numFmtId="165" fontId="5" fillId="0" borderId="32" xfId="0" applyNumberFormat="1" applyFont="1" applyBorder="1" applyAlignment="1">
      <alignment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wrapText="1"/>
    </xf>
    <xf numFmtId="165" fontId="5" fillId="0" borderId="39" xfId="0" applyNumberFormat="1" applyFont="1" applyBorder="1" applyAlignment="1">
      <alignment wrapText="1"/>
    </xf>
    <xf numFmtId="0" fontId="5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9" fontId="4" fillId="0" borderId="23" xfId="0" applyNumberFormat="1" applyFont="1" applyBorder="1" applyAlignment="1">
      <alignment vertical="center" wrapText="1"/>
    </xf>
    <xf numFmtId="0" fontId="0" fillId="2" borderId="12" xfId="0" applyFill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0" fillId="0" borderId="22" xfId="0" applyBorder="1" applyAlignment="1">
      <alignment wrapText="1"/>
    </xf>
    <xf numFmtId="0" fontId="0" fillId="0" borderId="47" xfId="0" applyBorder="1" applyAlignment="1">
      <alignment wrapText="1"/>
    </xf>
    <xf numFmtId="0" fontId="4" fillId="0" borderId="48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49" xfId="0" applyFont="1" applyBorder="1" applyAlignment="1"/>
    <xf numFmtId="0" fontId="0" fillId="0" borderId="2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166" fontId="16" fillId="0" borderId="4" xfId="2" applyNumberFormat="1" applyFont="1" applyBorder="1"/>
    <xf numFmtId="0" fontId="16" fillId="0" borderId="4" xfId="0" applyFont="1" applyBorder="1" applyAlignment="1">
      <alignment vertical="center" wrapText="1"/>
    </xf>
    <xf numFmtId="164" fontId="16" fillId="0" borderId="4" xfId="2" applyFont="1" applyBorder="1" applyAlignment="1">
      <alignment vertical="center" wrapText="1"/>
    </xf>
    <xf numFmtId="0" fontId="13" fillId="0" borderId="0" xfId="0" applyFont="1" applyAlignment="1">
      <alignment wrapText="1"/>
    </xf>
    <xf numFmtId="164" fontId="16" fillId="0" borderId="4" xfId="2" applyNumberFormat="1" applyFont="1" applyBorder="1"/>
    <xf numFmtId="0" fontId="5" fillId="0" borderId="6" xfId="0" applyFont="1" applyBorder="1" applyAlignment="1">
      <alignment vertical="center"/>
    </xf>
    <xf numFmtId="0" fontId="0" fillId="0" borderId="9" xfId="0" applyBorder="1" applyAlignment="1">
      <alignment wrapText="1"/>
    </xf>
    <xf numFmtId="0" fontId="0" fillId="0" borderId="18" xfId="0" applyBorder="1" applyAlignment="1">
      <alignment wrapText="1"/>
    </xf>
    <xf numFmtId="0" fontId="16" fillId="0" borderId="4" xfId="0" applyFont="1" applyBorder="1" applyAlignment="1">
      <alignment wrapText="1"/>
    </xf>
    <xf numFmtId="0" fontId="13" fillId="0" borderId="4" xfId="0" applyFont="1" applyBorder="1" applyAlignment="1">
      <alignment wrapText="1"/>
    </xf>
    <xf numFmtId="166" fontId="13" fillId="0" borderId="4" xfId="2" applyNumberFormat="1" applyFont="1" applyBorder="1" applyAlignment="1">
      <alignment wrapText="1"/>
    </xf>
    <xf numFmtId="164" fontId="13" fillId="0" borderId="4" xfId="0" applyNumberFormat="1" applyFont="1" applyBorder="1" applyAlignment="1">
      <alignment wrapText="1"/>
    </xf>
    <xf numFmtId="1" fontId="13" fillId="0" borderId="4" xfId="0" applyNumberFormat="1" applyFont="1" applyBorder="1" applyAlignment="1">
      <alignment wrapText="1"/>
    </xf>
    <xf numFmtId="168" fontId="13" fillId="0" borderId="4" xfId="0" applyNumberFormat="1" applyFont="1" applyBorder="1" applyAlignment="1">
      <alignment wrapText="1"/>
    </xf>
    <xf numFmtId="167" fontId="13" fillId="0" borderId="4" xfId="0" applyNumberFormat="1" applyFont="1" applyBorder="1" applyAlignment="1">
      <alignment wrapText="1"/>
    </xf>
    <xf numFmtId="2" fontId="14" fillId="0" borderId="4" xfId="0" applyNumberFormat="1" applyFont="1" applyBorder="1" applyAlignment="1">
      <alignment vertical="center" wrapText="1"/>
    </xf>
    <xf numFmtId="1" fontId="0" fillId="0" borderId="0" xfId="0" applyNumberFormat="1"/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4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2" borderId="49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2" xfId="0" applyBorder="1"/>
    <xf numFmtId="0" fontId="5" fillId="2" borderId="48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9" fillId="0" borderId="8" xfId="0" applyFont="1" applyBorder="1" applyAlignment="1">
      <alignment vertical="top" wrapText="1"/>
    </xf>
    <xf numFmtId="0" fontId="9" fillId="0" borderId="13" xfId="0" applyFont="1" applyBorder="1" applyAlignment="1">
      <alignment vertical="top"/>
    </xf>
    <xf numFmtId="0" fontId="9" fillId="0" borderId="21" xfId="0" applyFont="1" applyBorder="1" applyAlignment="1">
      <alignment vertical="top"/>
    </xf>
    <xf numFmtId="0" fontId="7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6" fillId="0" borderId="8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3" borderId="45" xfId="0" applyFill="1" applyBorder="1" applyAlignment="1">
      <alignment horizontal="center" wrapText="1"/>
    </xf>
    <xf numFmtId="0" fontId="0" fillId="3" borderId="46" xfId="0" applyFill="1" applyBorder="1" applyAlignment="1">
      <alignment horizontal="center" wrapText="1"/>
    </xf>
    <xf numFmtId="0" fontId="0" fillId="3" borderId="39" xfId="0" applyFill="1" applyBorder="1" applyAlignment="1">
      <alignment horizontal="center" wrapText="1"/>
    </xf>
    <xf numFmtId="0" fontId="0" fillId="3" borderId="40" xfId="0" applyFill="1" applyBorder="1" applyAlignment="1">
      <alignment horizontal="center" wrapText="1"/>
    </xf>
    <xf numFmtId="0" fontId="4" fillId="0" borderId="1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3" borderId="41" xfId="0" applyFont="1" applyFill="1" applyBorder="1" applyAlignment="1">
      <alignment horizontal="center" wrapText="1"/>
    </xf>
    <xf numFmtId="0" fontId="5" fillId="3" borderId="42" xfId="0" applyFont="1" applyFill="1" applyBorder="1" applyAlignment="1">
      <alignment horizontal="center" wrapText="1"/>
    </xf>
    <xf numFmtId="0" fontId="5" fillId="3" borderId="43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right" wrapText="1"/>
    </xf>
    <xf numFmtId="0" fontId="5" fillId="0" borderId="39" xfId="0" applyFont="1" applyBorder="1" applyAlignment="1">
      <alignment horizontal="right" wrapText="1"/>
    </xf>
    <xf numFmtId="0" fontId="0" fillId="3" borderId="34" xfId="0" applyFill="1" applyBorder="1" applyAlignment="1">
      <alignment horizontal="center" wrapText="1"/>
    </xf>
    <xf numFmtId="0" fontId="0" fillId="3" borderId="35" xfId="0" applyFill="1" applyBorder="1" applyAlignment="1">
      <alignment horizontal="center" wrapText="1"/>
    </xf>
    <xf numFmtId="0" fontId="0" fillId="3" borderId="36" xfId="0" applyFill="1" applyBorder="1" applyAlignment="1">
      <alignment horizontal="center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wrapText="1"/>
    </xf>
    <xf numFmtId="0" fontId="4" fillId="0" borderId="24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2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29" xfId="0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</cellXfs>
  <cellStyles count="27">
    <cellStyle name="0,0_x000d__x000a_NA_x000d__x000a_" xfId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Millare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2132</xdr:colOff>
      <xdr:row>1</xdr:row>
      <xdr:rowOff>9522</xdr:rowOff>
    </xdr:from>
    <xdr:to>
      <xdr:col>2</xdr:col>
      <xdr:colOff>934354</xdr:colOff>
      <xdr:row>4</xdr:row>
      <xdr:rowOff>241478</xdr:rowOff>
    </xdr:to>
    <xdr:pic>
      <xdr:nvPicPr>
        <xdr:cNvPr id="102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6" t="26257" r="70473" b="40039"/>
        <a:stretch>
          <a:fillRect/>
        </a:stretch>
      </xdr:blipFill>
      <xdr:spPr bwMode="auto">
        <a:xfrm>
          <a:off x="256132" y="82093"/>
          <a:ext cx="1258793" cy="99395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3"/>
  <sheetViews>
    <sheetView tabSelected="1" view="pageLayout" topLeftCell="D28" zoomScale="150" zoomScaleNormal="80" zoomScalePageLayoutView="150" workbookViewId="0">
      <selection activeCell="G35" sqref="G35"/>
    </sheetView>
  </sheetViews>
  <sheetFormatPr baseColWidth="10" defaultColWidth="10.85546875" defaultRowHeight="12.75" x14ac:dyDescent="0.2"/>
  <cols>
    <col min="1" max="1" width="3.28515625" style="1" customWidth="1"/>
    <col min="2" max="2" width="4.28515625" style="1" customWidth="1"/>
    <col min="3" max="3" width="15.140625" style="1" customWidth="1"/>
    <col min="4" max="4" width="9.42578125" style="1" customWidth="1"/>
    <col min="5" max="5" width="8.42578125" style="1" customWidth="1"/>
    <col min="6" max="6" width="11.7109375" style="1" customWidth="1"/>
    <col min="7" max="7" width="59.140625" style="1" customWidth="1"/>
    <col min="8" max="8" width="16.140625" style="1" customWidth="1"/>
    <col min="9" max="9" width="15.140625" style="1" customWidth="1"/>
    <col min="10" max="10" width="12.42578125" style="1" customWidth="1"/>
    <col min="11" max="11" width="11.28515625" style="1" customWidth="1"/>
    <col min="12" max="12" width="10.85546875" style="1" customWidth="1"/>
    <col min="13" max="13" width="13" style="1" bestFit="1" customWidth="1"/>
    <col min="14" max="14" width="15.140625" style="1" customWidth="1"/>
    <col min="15" max="16" width="11.7109375" style="1" customWidth="1"/>
    <col min="17" max="16384" width="10.85546875" style="1"/>
  </cols>
  <sheetData>
    <row r="1" spans="2:18" ht="6" customHeight="1" x14ac:dyDescent="0.2"/>
    <row r="2" spans="2:18" ht="20.25" customHeight="1" x14ac:dyDescent="0.2">
      <c r="B2" s="119"/>
      <c r="C2" s="86" t="s">
        <v>84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1" t="s">
        <v>39</v>
      </c>
      <c r="O2" s="81"/>
      <c r="P2" s="81"/>
      <c r="Q2" s="81"/>
      <c r="R2" s="81"/>
    </row>
    <row r="3" spans="2:18" ht="20.25" customHeight="1" x14ac:dyDescent="0.2">
      <c r="B3" s="120"/>
      <c r="C3" s="88"/>
      <c r="D3" s="89"/>
      <c r="E3" s="89"/>
      <c r="F3" s="89"/>
      <c r="G3" s="89"/>
      <c r="H3" s="89"/>
      <c r="I3" s="89"/>
      <c r="J3" s="89"/>
      <c r="K3" s="89"/>
      <c r="L3" s="89"/>
      <c r="M3" s="89"/>
      <c r="N3" s="81" t="s">
        <v>41</v>
      </c>
      <c r="O3" s="81"/>
      <c r="P3" s="81"/>
      <c r="Q3" s="81"/>
      <c r="R3" s="81"/>
    </row>
    <row r="4" spans="2:18" ht="20.25" customHeight="1" x14ac:dyDescent="0.2">
      <c r="B4" s="120"/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1" t="s">
        <v>40</v>
      </c>
      <c r="O4" s="81"/>
      <c r="P4" s="81"/>
      <c r="Q4" s="81"/>
      <c r="R4" s="81"/>
    </row>
    <row r="5" spans="2:18" ht="20.25" customHeight="1" x14ac:dyDescent="0.2">
      <c r="B5" s="120"/>
      <c r="C5" s="90"/>
      <c r="D5" s="91"/>
      <c r="E5" s="91"/>
      <c r="F5" s="91"/>
      <c r="G5" s="91"/>
      <c r="H5" s="91"/>
      <c r="I5" s="91"/>
      <c r="J5" s="91"/>
      <c r="K5" s="91"/>
      <c r="L5" s="91"/>
      <c r="M5" s="91"/>
      <c r="N5" s="82" t="s">
        <v>42</v>
      </c>
      <c r="O5" s="82"/>
      <c r="P5" s="82"/>
      <c r="Q5" s="82"/>
      <c r="R5" s="82"/>
    </row>
    <row r="6" spans="2:18" x14ac:dyDescent="0.2">
      <c r="B6" s="4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0"/>
    </row>
    <row r="7" spans="2:18" ht="36" customHeight="1" x14ac:dyDescent="0.2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102" t="s">
        <v>113</v>
      </c>
      <c r="L7" s="103"/>
      <c r="M7" s="103"/>
      <c r="N7" s="103"/>
      <c r="O7" s="103"/>
      <c r="P7" s="103"/>
      <c r="Q7" s="103"/>
      <c r="R7" s="104"/>
    </row>
    <row r="8" spans="2:18" ht="24.75" customHeight="1" x14ac:dyDescent="0.2">
      <c r="B8" s="98"/>
      <c r="C8" s="99"/>
      <c r="D8" s="99"/>
      <c r="E8" s="99"/>
      <c r="F8" s="99"/>
      <c r="G8" s="99"/>
      <c r="H8" s="99"/>
      <c r="I8" s="99"/>
      <c r="J8" s="99"/>
      <c r="K8" s="102" t="s">
        <v>94</v>
      </c>
      <c r="L8" s="103"/>
      <c r="M8" s="103"/>
      <c r="N8" s="103"/>
      <c r="O8" s="103"/>
      <c r="P8" s="103"/>
      <c r="Q8" s="103"/>
      <c r="R8" s="104"/>
    </row>
    <row r="9" spans="2:18" ht="21.75" customHeight="1" x14ac:dyDescent="0.2">
      <c r="B9" s="100"/>
      <c r="C9" s="101"/>
      <c r="D9" s="101"/>
      <c r="E9" s="101"/>
      <c r="F9" s="101"/>
      <c r="G9" s="101"/>
      <c r="H9" s="101"/>
      <c r="I9" s="101"/>
      <c r="J9" s="101"/>
      <c r="K9" s="102" t="s">
        <v>90</v>
      </c>
      <c r="L9" s="104"/>
      <c r="M9" s="102" t="s">
        <v>112</v>
      </c>
      <c r="N9" s="103"/>
      <c r="O9" s="103"/>
      <c r="P9" s="103"/>
      <c r="Q9" s="103"/>
      <c r="R9" s="104"/>
    </row>
    <row r="10" spans="2:18" ht="33.75" customHeight="1" x14ac:dyDescent="0.2">
      <c r="B10" s="132" t="s">
        <v>2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</row>
    <row r="11" spans="2:18" x14ac:dyDescent="0.2">
      <c r="B11" s="53"/>
      <c r="C11" s="44"/>
      <c r="D11" s="44"/>
      <c r="E11" s="44"/>
      <c r="F11" s="44"/>
      <c r="G11" s="44"/>
      <c r="H11" s="44"/>
      <c r="I11" s="44"/>
      <c r="J11" s="44"/>
      <c r="K11" s="44"/>
      <c r="L11" s="48"/>
      <c r="M11" s="44"/>
      <c r="N11" s="44"/>
      <c r="O11" s="44"/>
      <c r="P11" s="44"/>
      <c r="Q11" s="44"/>
      <c r="R11" s="54"/>
    </row>
    <row r="12" spans="2:18" ht="12.75" customHeight="1" x14ac:dyDescent="0.2">
      <c r="B12" s="105" t="s">
        <v>51</v>
      </c>
      <c r="C12" s="105"/>
      <c r="D12" s="105"/>
      <c r="E12" s="105"/>
      <c r="F12" s="105"/>
      <c r="G12" s="105"/>
      <c r="H12" s="105"/>
      <c r="I12" s="105"/>
      <c r="J12" s="105"/>
      <c r="K12" s="106" t="s">
        <v>3</v>
      </c>
      <c r="L12" s="107"/>
      <c r="M12" s="107"/>
      <c r="N12" s="107"/>
      <c r="O12" s="107"/>
      <c r="P12" s="107"/>
      <c r="Q12" s="107"/>
      <c r="R12" s="108"/>
    </row>
    <row r="13" spans="2:18" x14ac:dyDescent="0.2">
      <c r="B13" s="105"/>
      <c r="C13" s="105"/>
      <c r="D13" s="105"/>
      <c r="E13" s="105"/>
      <c r="F13" s="105"/>
      <c r="G13" s="105"/>
      <c r="H13" s="105"/>
      <c r="I13" s="105"/>
      <c r="J13" s="105"/>
      <c r="K13" s="109"/>
      <c r="L13" s="110"/>
      <c r="M13" s="110"/>
      <c r="N13" s="110"/>
      <c r="O13" s="110"/>
      <c r="P13" s="110"/>
      <c r="Q13" s="110"/>
      <c r="R13" s="111"/>
    </row>
    <row r="14" spans="2:18" ht="12.75" customHeight="1" x14ac:dyDescent="0.2">
      <c r="B14" s="105"/>
      <c r="C14" s="105"/>
      <c r="D14" s="105"/>
      <c r="E14" s="105"/>
      <c r="F14" s="105"/>
      <c r="G14" s="105"/>
      <c r="H14" s="105"/>
      <c r="I14" s="105"/>
      <c r="J14" s="105"/>
      <c r="K14" s="112" t="s">
        <v>102</v>
      </c>
      <c r="L14" s="113"/>
      <c r="M14" s="113"/>
      <c r="N14" s="113"/>
      <c r="O14" s="113"/>
      <c r="P14" s="113"/>
      <c r="Q14" s="113"/>
      <c r="R14" s="114"/>
    </row>
    <row r="15" spans="2:18" ht="44.25" customHeight="1" x14ac:dyDescent="0.2">
      <c r="B15" s="105"/>
      <c r="C15" s="105"/>
      <c r="D15" s="105"/>
      <c r="E15" s="105"/>
      <c r="F15" s="105"/>
      <c r="G15" s="105"/>
      <c r="H15" s="105"/>
      <c r="I15" s="105"/>
      <c r="J15" s="105"/>
      <c r="K15" s="62" t="s">
        <v>82</v>
      </c>
      <c r="L15" s="45" t="s">
        <v>1</v>
      </c>
      <c r="M15" s="45" t="s">
        <v>96</v>
      </c>
      <c r="N15" s="45" t="s">
        <v>97</v>
      </c>
      <c r="O15" s="45" t="s">
        <v>121</v>
      </c>
      <c r="P15" s="45" t="s">
        <v>98</v>
      </c>
      <c r="Q15" s="45" t="s">
        <v>99</v>
      </c>
      <c r="R15" s="45" t="s">
        <v>65</v>
      </c>
    </row>
    <row r="16" spans="2:18" ht="12" customHeight="1" x14ac:dyDescent="0.2">
      <c r="B16" s="128" t="s">
        <v>73</v>
      </c>
      <c r="C16" s="125" t="s">
        <v>74</v>
      </c>
      <c r="D16" s="131" t="s">
        <v>75</v>
      </c>
      <c r="E16" s="125" t="s">
        <v>76</v>
      </c>
      <c r="F16" s="125" t="s">
        <v>77</v>
      </c>
      <c r="G16" s="125" t="s">
        <v>78</v>
      </c>
      <c r="H16" s="125" t="s">
        <v>79</v>
      </c>
      <c r="I16" s="126" t="s">
        <v>80</v>
      </c>
      <c r="J16" s="126" t="s">
        <v>81</v>
      </c>
      <c r="K16" s="50" t="s">
        <v>83</v>
      </c>
      <c r="L16" s="12">
        <v>0.3</v>
      </c>
      <c r="M16" s="12">
        <v>0.3</v>
      </c>
      <c r="N16" s="12">
        <v>0.1</v>
      </c>
      <c r="O16" s="12">
        <v>0.1</v>
      </c>
      <c r="P16" s="12">
        <v>0.1</v>
      </c>
      <c r="Q16" s="12">
        <v>0.1</v>
      </c>
      <c r="R16" s="12">
        <v>1</v>
      </c>
    </row>
    <row r="17" spans="2:18" ht="30" customHeight="1" x14ac:dyDescent="0.2">
      <c r="B17" s="128"/>
      <c r="C17" s="125"/>
      <c r="D17" s="131"/>
      <c r="E17" s="125"/>
      <c r="F17" s="125"/>
      <c r="G17" s="125"/>
      <c r="H17" s="125"/>
      <c r="I17" s="126"/>
      <c r="J17" s="127"/>
      <c r="K17" s="51" t="s">
        <v>31</v>
      </c>
      <c r="L17" s="46" t="s">
        <v>100</v>
      </c>
      <c r="M17" s="46" t="s">
        <v>101</v>
      </c>
      <c r="N17" s="46" t="s">
        <v>100</v>
      </c>
      <c r="O17" s="46" t="s">
        <v>100</v>
      </c>
      <c r="P17" s="46" t="s">
        <v>100</v>
      </c>
      <c r="Q17" s="47" t="s">
        <v>100</v>
      </c>
      <c r="R17" s="46" t="s">
        <v>100</v>
      </c>
    </row>
    <row r="18" spans="2:18" ht="113.1" customHeight="1" x14ac:dyDescent="0.2">
      <c r="B18" s="73">
        <v>1</v>
      </c>
      <c r="C18" s="73" t="s">
        <v>93</v>
      </c>
      <c r="D18" s="73">
        <v>1</v>
      </c>
      <c r="E18" s="73" t="s">
        <v>92</v>
      </c>
      <c r="F18" s="73" t="s">
        <v>91</v>
      </c>
      <c r="G18" s="73" t="s">
        <v>103</v>
      </c>
      <c r="H18" s="72" t="s">
        <v>123</v>
      </c>
      <c r="I18" s="68">
        <v>200863000</v>
      </c>
      <c r="J18" s="74" t="s">
        <v>104</v>
      </c>
      <c r="K18" s="79">
        <f>(L18*$L$16)+(M18*$M$16)+(N18*$N$16)+(O18*$O$16)+(Q18*$Q$16)+($P$16*P18)</f>
        <v>43.836801700661645</v>
      </c>
      <c r="L18" s="75">
        <f>(I21*100)/I18</f>
        <v>77.78933900220548</v>
      </c>
      <c r="M18" s="73">
        <v>1</v>
      </c>
      <c r="N18" s="73">
        <v>1</v>
      </c>
      <c r="O18" s="73">
        <v>100</v>
      </c>
      <c r="P18" s="73">
        <v>100</v>
      </c>
      <c r="Q18" s="73">
        <v>1</v>
      </c>
      <c r="R18" s="76" t="s">
        <v>134</v>
      </c>
    </row>
    <row r="19" spans="2:18" ht="113.1" customHeight="1" x14ac:dyDescent="0.2">
      <c r="B19" s="73">
        <v>2</v>
      </c>
      <c r="C19" s="73" t="s">
        <v>105</v>
      </c>
      <c r="D19" s="73">
        <v>1</v>
      </c>
      <c r="E19" s="73" t="s">
        <v>92</v>
      </c>
      <c r="F19" s="73" t="s">
        <v>91</v>
      </c>
      <c r="G19" s="73" t="s">
        <v>107</v>
      </c>
      <c r="H19" s="65" t="s">
        <v>122</v>
      </c>
      <c r="I19" s="68">
        <v>203350000</v>
      </c>
      <c r="J19" s="74" t="s">
        <v>104</v>
      </c>
      <c r="K19" s="79">
        <f t="shared" ref="K19:K22" si="0">(L19*$L$16)+(M19*$M$16)+(N19*$N$16)+(O19*$O$16)+(Q19*$Q$16)+($P$16*P19)</f>
        <v>33.551389230390953</v>
      </c>
      <c r="L19" s="75">
        <f>(I21*100)/I19</f>
        <v>76.837964101303172</v>
      </c>
      <c r="M19" s="77">
        <v>1</v>
      </c>
      <c r="N19" s="73">
        <v>1</v>
      </c>
      <c r="O19" s="73">
        <v>67</v>
      </c>
      <c r="P19" s="73">
        <v>33</v>
      </c>
      <c r="Q19" s="73">
        <v>1</v>
      </c>
      <c r="R19" s="76" t="s">
        <v>133</v>
      </c>
    </row>
    <row r="20" spans="2:18" ht="113.1" customHeight="1" x14ac:dyDescent="0.2">
      <c r="B20" s="73">
        <v>3</v>
      </c>
      <c r="C20" s="73" t="s">
        <v>106</v>
      </c>
      <c r="D20" s="73">
        <v>1</v>
      </c>
      <c r="E20" s="73" t="s">
        <v>92</v>
      </c>
      <c r="F20" s="73" t="s">
        <v>91</v>
      </c>
      <c r="G20" s="73" t="s">
        <v>107</v>
      </c>
      <c r="H20" s="65" t="s">
        <v>108</v>
      </c>
      <c r="I20" s="68">
        <v>165360000</v>
      </c>
      <c r="J20" s="74" t="s">
        <v>104</v>
      </c>
      <c r="K20" s="79">
        <f t="shared" si="0"/>
        <v>39.84724238026125</v>
      </c>
      <c r="L20" s="75">
        <f>(I21*100)/I20</f>
        <v>94.490807934204156</v>
      </c>
      <c r="M20" s="73">
        <v>1</v>
      </c>
      <c r="N20" s="73">
        <v>1</v>
      </c>
      <c r="O20" s="73">
        <v>67</v>
      </c>
      <c r="P20" s="73">
        <v>33</v>
      </c>
      <c r="Q20" s="73">
        <v>11</v>
      </c>
      <c r="R20" s="76" t="s">
        <v>132</v>
      </c>
    </row>
    <row r="21" spans="2:18" ht="113.1" customHeight="1" x14ac:dyDescent="0.2">
      <c r="B21" s="73">
        <v>4</v>
      </c>
      <c r="C21" s="73" t="s">
        <v>95</v>
      </c>
      <c r="D21" s="73">
        <v>1</v>
      </c>
      <c r="E21" s="73" t="s">
        <v>92</v>
      </c>
      <c r="F21" s="73" t="s">
        <v>91</v>
      </c>
      <c r="G21" s="73" t="s">
        <v>107</v>
      </c>
      <c r="H21" s="67" t="s">
        <v>109</v>
      </c>
      <c r="I21" s="66">
        <v>156250000</v>
      </c>
      <c r="J21" s="74" t="s">
        <v>104</v>
      </c>
      <c r="K21" s="79">
        <f t="shared" si="0"/>
        <v>53.7</v>
      </c>
      <c r="L21" s="73">
        <v>100</v>
      </c>
      <c r="M21" s="73">
        <v>1</v>
      </c>
      <c r="N21" s="73">
        <v>1</v>
      </c>
      <c r="O21" s="73">
        <v>100</v>
      </c>
      <c r="P21" s="73">
        <v>33</v>
      </c>
      <c r="Q21" s="73">
        <v>100</v>
      </c>
      <c r="R21" s="76" t="s">
        <v>131</v>
      </c>
    </row>
    <row r="22" spans="2:18" ht="113.1" customHeight="1" x14ac:dyDescent="0.2">
      <c r="B22" s="73">
        <v>5</v>
      </c>
      <c r="C22" s="73" t="s">
        <v>110</v>
      </c>
      <c r="D22" s="73">
        <v>1</v>
      </c>
      <c r="E22" s="73" t="s">
        <v>92</v>
      </c>
      <c r="F22" s="73" t="s">
        <v>91</v>
      </c>
      <c r="G22" s="73" t="s">
        <v>107</v>
      </c>
      <c r="H22" s="65" t="s">
        <v>111</v>
      </c>
      <c r="I22" s="64">
        <v>204400000</v>
      </c>
      <c r="J22" s="74" t="s">
        <v>104</v>
      </c>
      <c r="K22" s="79">
        <f t="shared" si="0"/>
        <v>42.932974559686883</v>
      </c>
      <c r="L22" s="78">
        <f>(I21*100)/I22</f>
        <v>76.44324853228963</v>
      </c>
      <c r="M22" s="73">
        <v>1</v>
      </c>
      <c r="N22" s="73">
        <v>1</v>
      </c>
      <c r="O22" s="73">
        <v>72</v>
      </c>
      <c r="P22" s="73">
        <v>33</v>
      </c>
      <c r="Q22" s="73">
        <v>91</v>
      </c>
      <c r="R22" s="76" t="s">
        <v>130</v>
      </c>
    </row>
    <row r="23" spans="2:18" ht="13.5" thickBot="1" x14ac:dyDescent="0.25">
      <c r="B23" s="5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70"/>
      <c r="P23" s="70"/>
      <c r="Q23" s="70"/>
      <c r="R23" s="71"/>
    </row>
    <row r="24" spans="2:18" x14ac:dyDescent="0.2">
      <c r="B24" s="121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3"/>
      <c r="O24" s="44"/>
      <c r="P24" s="44"/>
      <c r="Q24" s="44"/>
      <c r="R24" s="54"/>
    </row>
    <row r="25" spans="2:18" ht="18" customHeight="1" x14ac:dyDescent="0.2">
      <c r="B25" s="124" t="s">
        <v>4</v>
      </c>
      <c r="C25" s="124"/>
      <c r="D25" s="124"/>
      <c r="E25" s="124"/>
      <c r="F25" s="124"/>
      <c r="G25" s="124" t="s">
        <v>5</v>
      </c>
      <c r="H25" s="124"/>
      <c r="I25" s="124"/>
      <c r="J25" s="124"/>
      <c r="K25" s="124"/>
      <c r="L25" s="124"/>
      <c r="M25" s="124"/>
      <c r="N25" s="124"/>
      <c r="O25" s="44"/>
      <c r="P25" s="44"/>
      <c r="Q25" s="44"/>
      <c r="R25" s="54"/>
    </row>
    <row r="26" spans="2:18" ht="24.95" customHeight="1" x14ac:dyDescent="0.2">
      <c r="B26" s="118" t="s">
        <v>125</v>
      </c>
      <c r="C26" s="118"/>
      <c r="D26" s="118"/>
      <c r="E26" s="118"/>
      <c r="F26" s="118"/>
      <c r="G26" s="93" t="s">
        <v>120</v>
      </c>
      <c r="H26" s="94"/>
      <c r="I26" s="94"/>
      <c r="J26" s="94"/>
      <c r="K26" s="94"/>
      <c r="L26" s="94"/>
      <c r="M26" s="94"/>
      <c r="N26" s="95"/>
      <c r="O26" s="44"/>
      <c r="P26" s="44"/>
      <c r="Q26" s="44"/>
      <c r="R26" s="54"/>
    </row>
    <row r="27" spans="2:18" ht="24.95" customHeight="1" x14ac:dyDescent="0.2">
      <c r="B27" s="118"/>
      <c r="C27" s="118"/>
      <c r="D27" s="118"/>
      <c r="E27" s="118"/>
      <c r="F27" s="118"/>
      <c r="G27" s="93" t="s">
        <v>124</v>
      </c>
      <c r="H27" s="94"/>
      <c r="I27" s="94"/>
      <c r="J27" s="94"/>
      <c r="K27" s="94"/>
      <c r="L27" s="94"/>
      <c r="M27" s="94"/>
      <c r="N27" s="95"/>
      <c r="O27" s="44"/>
      <c r="P27" s="44"/>
      <c r="Q27" s="44"/>
      <c r="R27" s="54"/>
    </row>
    <row r="28" spans="2:18" ht="13.5" thickBot="1" x14ac:dyDescent="0.25"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7"/>
      <c r="O28" s="44"/>
      <c r="P28" s="44"/>
      <c r="Q28" s="44"/>
      <c r="R28" s="54"/>
    </row>
    <row r="29" spans="2:18" ht="33.950000000000003" customHeight="1" x14ac:dyDescent="0.2">
      <c r="B29" s="55"/>
      <c r="C29" s="5"/>
      <c r="D29" s="5"/>
      <c r="E29" s="5"/>
      <c r="F29" s="5"/>
      <c r="G29" s="5"/>
      <c r="H29" s="52"/>
      <c r="I29" s="6"/>
      <c r="J29" s="6"/>
      <c r="K29" s="6"/>
      <c r="L29" s="6"/>
      <c r="M29" s="5"/>
      <c r="N29" s="7"/>
      <c r="O29" s="44"/>
      <c r="P29" s="44"/>
      <c r="Q29" s="44"/>
      <c r="R29" s="54"/>
    </row>
    <row r="30" spans="2:18" x14ac:dyDescent="0.2">
      <c r="B30" s="56"/>
      <c r="C30" s="83" t="s">
        <v>114</v>
      </c>
      <c r="D30" s="83"/>
      <c r="E30" s="83"/>
      <c r="F30" s="10"/>
      <c r="G30" s="83" t="s">
        <v>116</v>
      </c>
      <c r="H30" s="83"/>
      <c r="J30" s="9"/>
      <c r="K30" s="83" t="s">
        <v>118</v>
      </c>
      <c r="L30" s="83"/>
      <c r="M30" s="83"/>
      <c r="N30" s="4"/>
      <c r="O30" s="44"/>
      <c r="P30" s="44"/>
      <c r="Q30" s="44"/>
      <c r="R30" s="54"/>
    </row>
    <row r="31" spans="2:18" x14ac:dyDescent="0.2">
      <c r="B31" s="57"/>
      <c r="C31" s="84" t="s">
        <v>115</v>
      </c>
      <c r="D31" s="84"/>
      <c r="E31" s="84"/>
      <c r="F31" s="63"/>
      <c r="G31" s="84" t="s">
        <v>117</v>
      </c>
      <c r="H31" s="84"/>
      <c r="I31" s="60"/>
      <c r="J31" s="69"/>
      <c r="K31" s="85" t="s">
        <v>119</v>
      </c>
      <c r="L31" s="85"/>
      <c r="M31" s="85"/>
      <c r="N31" s="4"/>
      <c r="O31" s="44"/>
      <c r="P31" s="44"/>
      <c r="Q31" s="44"/>
      <c r="R31" s="54"/>
    </row>
    <row r="32" spans="2:18" ht="13.5" thickBot="1" x14ac:dyDescent="0.25">
      <c r="B32" s="58"/>
      <c r="C32" s="92" t="s">
        <v>88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11"/>
      <c r="O32" s="44"/>
      <c r="P32" s="44"/>
      <c r="Q32" s="44"/>
      <c r="R32" s="54"/>
    </row>
    <row r="33" spans="2:18" x14ac:dyDescent="0.2">
      <c r="B33" s="59"/>
      <c r="C33" s="60"/>
      <c r="D33" s="60"/>
      <c r="E33" s="60"/>
      <c r="F33" s="60"/>
      <c r="G33" s="60" t="s">
        <v>135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1"/>
    </row>
  </sheetData>
  <mergeCells count="39">
    <mergeCell ref="B2:B5"/>
    <mergeCell ref="B24:N24"/>
    <mergeCell ref="B25:F25"/>
    <mergeCell ref="G16:G17"/>
    <mergeCell ref="H16:H17"/>
    <mergeCell ref="I16:I17"/>
    <mergeCell ref="G25:N25"/>
    <mergeCell ref="J16:J17"/>
    <mergeCell ref="B16:B17"/>
    <mergeCell ref="C16:C17"/>
    <mergeCell ref="C6:R6"/>
    <mergeCell ref="D16:D17"/>
    <mergeCell ref="E16:E17"/>
    <mergeCell ref="F16:F17"/>
    <mergeCell ref="B10:R10"/>
    <mergeCell ref="N3:R3"/>
    <mergeCell ref="C32:M32"/>
    <mergeCell ref="G27:N27"/>
    <mergeCell ref="B7:J9"/>
    <mergeCell ref="K7:R7"/>
    <mergeCell ref="K8:R8"/>
    <mergeCell ref="K9:L9"/>
    <mergeCell ref="M9:R9"/>
    <mergeCell ref="B12:J15"/>
    <mergeCell ref="K12:R13"/>
    <mergeCell ref="K14:R14"/>
    <mergeCell ref="B28:N28"/>
    <mergeCell ref="B26:F27"/>
    <mergeCell ref="G26:N26"/>
    <mergeCell ref="N4:R4"/>
    <mergeCell ref="N5:R5"/>
    <mergeCell ref="C30:E30"/>
    <mergeCell ref="C31:E31"/>
    <mergeCell ref="K30:M30"/>
    <mergeCell ref="K31:M31"/>
    <mergeCell ref="G30:H30"/>
    <mergeCell ref="G31:H31"/>
    <mergeCell ref="C2:M5"/>
    <mergeCell ref="N2:R2"/>
  </mergeCells>
  <phoneticPr fontId="0" type="noConversion"/>
  <printOptions horizontalCentered="1" verticalCentered="1"/>
  <pageMargins left="0" right="0" top="0" bottom="0" header="0" footer="0"/>
  <pageSetup scale="38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3"/>
  <sheetViews>
    <sheetView view="pageBreakPreview" topLeftCell="A11" zoomScale="145" zoomScaleSheetLayoutView="145" workbookViewId="0">
      <selection activeCell="B21" sqref="B21:C21"/>
    </sheetView>
  </sheetViews>
  <sheetFormatPr baseColWidth="10" defaultRowHeight="12.75" x14ac:dyDescent="0.2"/>
  <cols>
    <col min="1" max="1" width="6.42578125" customWidth="1"/>
    <col min="2" max="2" width="24.140625" customWidth="1"/>
    <col min="3" max="3" width="14.7109375" customWidth="1"/>
    <col min="4" max="8" width="17" customWidth="1"/>
    <col min="9" max="9" width="4.7109375" customWidth="1"/>
  </cols>
  <sheetData>
    <row r="3" spans="2:8" ht="15" x14ac:dyDescent="0.25">
      <c r="B3" s="136" t="s">
        <v>86</v>
      </c>
      <c r="C3" s="136"/>
      <c r="D3" s="136"/>
      <c r="E3" s="136"/>
      <c r="F3" s="136"/>
      <c r="G3" s="136"/>
      <c r="H3" s="136"/>
    </row>
    <row r="4" spans="2:8" ht="44.25" customHeight="1" x14ac:dyDescent="0.2">
      <c r="B4" s="137" t="s">
        <v>21</v>
      </c>
      <c r="C4" s="137"/>
      <c r="D4" s="137"/>
      <c r="E4" s="137"/>
      <c r="F4" s="137"/>
      <c r="G4" s="137"/>
      <c r="H4" s="137"/>
    </row>
    <row r="5" spans="2:8" ht="40.5" customHeight="1" x14ac:dyDescent="0.2">
      <c r="B5" s="137" t="s">
        <v>22</v>
      </c>
      <c r="C5" s="137"/>
      <c r="D5" s="137"/>
      <c r="E5" s="137"/>
      <c r="F5" s="137"/>
      <c r="G5" s="137"/>
      <c r="H5" s="137"/>
    </row>
    <row r="6" spans="2:8" ht="32.25" customHeight="1" x14ac:dyDescent="0.2">
      <c r="B6" s="138" t="s">
        <v>6</v>
      </c>
      <c r="C6" s="139"/>
      <c r="D6" s="139"/>
      <c r="E6" s="139"/>
      <c r="F6" s="139"/>
      <c r="G6" s="139"/>
      <c r="H6" s="140"/>
    </row>
    <row r="7" spans="2:8" ht="25.5" customHeight="1" x14ac:dyDescent="0.2">
      <c r="B7" s="138" t="s">
        <v>7</v>
      </c>
      <c r="C7" s="139"/>
      <c r="D7" s="139"/>
      <c r="E7" s="139"/>
      <c r="F7" s="139"/>
      <c r="G7" s="139"/>
      <c r="H7" s="140"/>
    </row>
    <row r="8" spans="2:8" ht="40.5" customHeight="1" x14ac:dyDescent="0.2">
      <c r="B8" s="138" t="s">
        <v>23</v>
      </c>
      <c r="C8" s="139"/>
      <c r="D8" s="139"/>
      <c r="E8" s="139"/>
      <c r="F8" s="139"/>
      <c r="G8" s="139"/>
      <c r="H8" s="140"/>
    </row>
    <row r="9" spans="2:8" ht="37.5" customHeight="1" x14ac:dyDescent="0.2">
      <c r="B9" s="138" t="s">
        <v>8</v>
      </c>
      <c r="C9" s="139"/>
      <c r="D9" s="139"/>
      <c r="E9" s="139"/>
      <c r="F9" s="139"/>
      <c r="G9" s="139"/>
      <c r="H9" s="140"/>
    </row>
    <row r="10" spans="2:8" ht="33.75" customHeight="1" x14ac:dyDescent="0.2">
      <c r="B10" s="138" t="s">
        <v>9</v>
      </c>
      <c r="C10" s="139"/>
      <c r="D10" s="139"/>
      <c r="E10" s="139"/>
      <c r="F10" s="139"/>
      <c r="G10" s="139"/>
      <c r="H10" s="140"/>
    </row>
    <row r="11" spans="2:8" ht="33" customHeight="1" x14ac:dyDescent="0.2">
      <c r="B11" s="137" t="s">
        <v>24</v>
      </c>
      <c r="C11" s="137"/>
      <c r="D11" s="137"/>
      <c r="E11" s="137"/>
      <c r="F11" s="137"/>
      <c r="G11" s="137"/>
      <c r="H11" s="137"/>
    </row>
    <row r="12" spans="2:8" ht="42" customHeight="1" x14ac:dyDescent="0.2">
      <c r="B12" s="13" t="s">
        <v>10</v>
      </c>
      <c r="C12" s="141" t="s">
        <v>20</v>
      </c>
      <c r="D12" s="142"/>
      <c r="E12" s="142"/>
      <c r="F12" s="142"/>
      <c r="G12" s="142"/>
      <c r="H12" s="143"/>
    </row>
    <row r="13" spans="2:8" ht="32.25" customHeight="1" x14ac:dyDescent="0.2">
      <c r="B13" s="13" t="s">
        <v>11</v>
      </c>
      <c r="C13" s="144" t="s">
        <v>25</v>
      </c>
      <c r="D13" s="144"/>
      <c r="E13" s="144"/>
      <c r="F13" s="144"/>
      <c r="G13" s="144"/>
      <c r="H13" s="144"/>
    </row>
    <row r="14" spans="2:8" ht="44.25" customHeight="1" x14ac:dyDescent="0.2">
      <c r="B14" s="13" t="s">
        <v>12</v>
      </c>
      <c r="C14" s="133" t="s">
        <v>26</v>
      </c>
      <c r="D14" s="134"/>
      <c r="E14" s="134"/>
      <c r="F14" s="134"/>
      <c r="G14" s="134"/>
      <c r="H14" s="135"/>
    </row>
    <row r="15" spans="2:8" ht="60.75" customHeight="1" x14ac:dyDescent="0.2">
      <c r="B15" s="13" t="s">
        <v>17</v>
      </c>
      <c r="C15" s="133" t="s">
        <v>28</v>
      </c>
      <c r="D15" s="134"/>
      <c r="E15" s="134"/>
      <c r="F15" s="134"/>
      <c r="G15" s="134"/>
      <c r="H15" s="135"/>
    </row>
    <row r="16" spans="2:8" ht="49.5" customHeight="1" x14ac:dyDescent="0.2">
      <c r="B16" s="13" t="s">
        <v>16</v>
      </c>
      <c r="C16" s="145" t="s">
        <v>27</v>
      </c>
      <c r="D16" s="146"/>
      <c r="E16" s="146"/>
      <c r="F16" s="146"/>
      <c r="G16" s="146"/>
      <c r="H16" s="146"/>
    </row>
    <row r="17" spans="2:8" ht="42.75" customHeight="1" x14ac:dyDescent="0.2">
      <c r="B17" s="14" t="s">
        <v>18</v>
      </c>
      <c r="C17" s="145" t="s">
        <v>29</v>
      </c>
      <c r="D17" s="145"/>
      <c r="E17" s="145"/>
      <c r="F17" s="145"/>
      <c r="G17" s="145"/>
      <c r="H17" s="145"/>
    </row>
    <row r="18" spans="2:8" x14ac:dyDescent="0.2">
      <c r="B18" s="14" t="s">
        <v>19</v>
      </c>
      <c r="C18" s="147" t="s">
        <v>30</v>
      </c>
      <c r="D18" s="148"/>
      <c r="E18" s="148"/>
      <c r="F18" s="148"/>
      <c r="G18" s="148"/>
      <c r="H18" s="149"/>
    </row>
    <row r="19" spans="2:8" x14ac:dyDescent="0.2">
      <c r="B19" s="15"/>
      <c r="C19" s="16"/>
      <c r="D19" s="17"/>
      <c r="E19" s="17"/>
      <c r="F19" s="17"/>
      <c r="G19" s="17"/>
      <c r="H19" s="17"/>
    </row>
    <row r="20" spans="2:8" ht="20.25" customHeight="1" x14ac:dyDescent="0.2">
      <c r="B20" s="159" t="s">
        <v>31</v>
      </c>
      <c r="C20" s="159"/>
      <c r="D20" s="154" t="s">
        <v>32</v>
      </c>
      <c r="E20" s="155"/>
      <c r="F20" s="155"/>
      <c r="G20" s="155"/>
      <c r="H20" s="156"/>
    </row>
    <row r="21" spans="2:8" ht="20.25" customHeight="1" x14ac:dyDescent="0.2">
      <c r="B21" s="20">
        <v>90</v>
      </c>
      <c r="C21" s="20">
        <v>100</v>
      </c>
      <c r="D21" s="154" t="s">
        <v>33</v>
      </c>
      <c r="E21" s="155"/>
      <c r="F21" s="155"/>
      <c r="G21" s="155"/>
      <c r="H21" s="156"/>
    </row>
    <row r="22" spans="2:8" ht="20.25" customHeight="1" x14ac:dyDescent="0.2">
      <c r="B22" s="20">
        <v>80</v>
      </c>
      <c r="C22" s="20">
        <v>70</v>
      </c>
      <c r="D22" s="154" t="s">
        <v>34</v>
      </c>
      <c r="E22" s="155"/>
      <c r="F22" s="155"/>
      <c r="G22" s="155"/>
      <c r="H22" s="156"/>
    </row>
    <row r="23" spans="2:8" ht="20.25" customHeight="1" x14ac:dyDescent="0.2">
      <c r="B23" s="160">
        <v>60</v>
      </c>
      <c r="C23" s="161"/>
      <c r="D23" s="154" t="s">
        <v>35</v>
      </c>
      <c r="E23" s="155"/>
      <c r="F23" s="155"/>
      <c r="G23" s="155"/>
      <c r="H23" s="156"/>
    </row>
    <row r="24" spans="2:8" ht="20.25" customHeight="1" x14ac:dyDescent="0.2">
      <c r="B24" s="160">
        <v>50</v>
      </c>
      <c r="C24" s="161"/>
      <c r="D24" s="154" t="s">
        <v>36</v>
      </c>
      <c r="E24" s="155"/>
      <c r="F24" s="155"/>
      <c r="G24" s="155"/>
      <c r="H24" s="156"/>
    </row>
    <row r="25" spans="2:8" ht="20.25" customHeight="1" x14ac:dyDescent="0.2">
      <c r="B25" s="20">
        <v>30</v>
      </c>
      <c r="C25" s="20">
        <v>40</v>
      </c>
      <c r="D25" s="157" t="s">
        <v>37</v>
      </c>
      <c r="E25" s="157"/>
      <c r="F25" s="157"/>
      <c r="G25" s="157"/>
      <c r="H25" s="157"/>
    </row>
    <row r="26" spans="2:8" ht="20.25" customHeight="1" x14ac:dyDescent="0.2">
      <c r="B26" s="20">
        <v>10</v>
      </c>
      <c r="C26" s="20">
        <v>20</v>
      </c>
      <c r="D26" s="157" t="s">
        <v>85</v>
      </c>
      <c r="E26" s="157"/>
      <c r="F26" s="157"/>
      <c r="G26" s="157"/>
      <c r="H26" s="157"/>
    </row>
    <row r="27" spans="2:8" ht="20.25" customHeight="1" x14ac:dyDescent="0.2">
      <c r="B27" s="18"/>
      <c r="C27" s="18"/>
      <c r="D27" s="19"/>
      <c r="E27" s="19"/>
      <c r="F27" s="19"/>
      <c r="G27" s="19"/>
      <c r="H27" s="19"/>
    </row>
    <row r="28" spans="2:8" ht="35.25" customHeight="1" x14ac:dyDescent="0.2">
      <c r="B28" s="150" t="s">
        <v>13</v>
      </c>
      <c r="C28" s="150"/>
      <c r="D28" s="150"/>
      <c r="E28" s="150"/>
      <c r="F28" s="150"/>
      <c r="G28" s="150"/>
      <c r="H28" s="150"/>
    </row>
    <row r="29" spans="2:8" ht="64.5" customHeight="1" x14ac:dyDescent="0.2">
      <c r="B29" s="158" t="s">
        <v>14</v>
      </c>
      <c r="C29" s="158"/>
      <c r="D29" s="158"/>
      <c r="E29" s="158"/>
      <c r="F29" s="158"/>
      <c r="G29" s="158"/>
      <c r="H29" s="158"/>
    </row>
    <row r="30" spans="2:8" ht="42.75" customHeight="1" x14ac:dyDescent="0.2">
      <c r="B30" s="158" t="s">
        <v>15</v>
      </c>
      <c r="C30" s="158"/>
      <c r="D30" s="158"/>
      <c r="E30" s="158"/>
      <c r="F30" s="158"/>
      <c r="G30" s="158"/>
      <c r="H30" s="158"/>
    </row>
    <row r="32" spans="2:8" ht="23.25" customHeight="1" x14ac:dyDescent="0.2">
      <c r="B32" s="151" t="s">
        <v>38</v>
      </c>
      <c r="C32" s="151"/>
      <c r="D32" s="151"/>
      <c r="E32" s="151"/>
      <c r="F32" s="151"/>
      <c r="G32" s="151"/>
      <c r="H32" s="151"/>
    </row>
    <row r="33" spans="2:8" ht="65.25" customHeight="1" x14ac:dyDescent="0.2">
      <c r="B33" s="152" t="s">
        <v>87</v>
      </c>
      <c r="C33" s="153"/>
      <c r="D33" s="153"/>
      <c r="E33" s="153"/>
      <c r="F33" s="153"/>
      <c r="G33" s="153"/>
      <c r="H33" s="153"/>
    </row>
  </sheetData>
  <mergeCells count="31">
    <mergeCell ref="B32:H32"/>
    <mergeCell ref="B33:H33"/>
    <mergeCell ref="D20:H20"/>
    <mergeCell ref="D21:H21"/>
    <mergeCell ref="D22:H22"/>
    <mergeCell ref="D23:H23"/>
    <mergeCell ref="D24:H24"/>
    <mergeCell ref="D25:H25"/>
    <mergeCell ref="D26:H26"/>
    <mergeCell ref="B30:H30"/>
    <mergeCell ref="B20:C20"/>
    <mergeCell ref="B23:C23"/>
    <mergeCell ref="B24:C24"/>
    <mergeCell ref="B29:H29"/>
    <mergeCell ref="C16:H16"/>
    <mergeCell ref="C15:H15"/>
    <mergeCell ref="C17:H17"/>
    <mergeCell ref="C18:H18"/>
    <mergeCell ref="B28:H28"/>
    <mergeCell ref="C14:H14"/>
    <mergeCell ref="B3:H3"/>
    <mergeCell ref="B4:H4"/>
    <mergeCell ref="B5:H5"/>
    <mergeCell ref="B6:H6"/>
    <mergeCell ref="B7:H7"/>
    <mergeCell ref="B8:H8"/>
    <mergeCell ref="B9:H9"/>
    <mergeCell ref="B10:H10"/>
    <mergeCell ref="B11:H11"/>
    <mergeCell ref="C12:H12"/>
    <mergeCell ref="C13:H13"/>
  </mergeCells>
  <pageMargins left="0.7" right="0.7" top="0.75" bottom="0.75" header="0.3" footer="0.3"/>
  <pageSetup scale="65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W32"/>
  <sheetViews>
    <sheetView workbookViewId="0">
      <selection activeCell="B16" sqref="B16"/>
    </sheetView>
  </sheetViews>
  <sheetFormatPr baseColWidth="10" defaultRowHeight="12.75" x14ac:dyDescent="0.2"/>
  <sheetData>
    <row r="7" spans="1:23" ht="13.5" thickBot="1" x14ac:dyDescent="0.25"/>
    <row r="8" spans="1:23" x14ac:dyDescent="0.2">
      <c r="A8" s="215" t="s">
        <v>43</v>
      </c>
      <c r="B8" s="216"/>
      <c r="C8" s="216"/>
      <c r="D8" s="216"/>
      <c r="E8" s="216"/>
      <c r="F8" s="216"/>
      <c r="G8" s="216"/>
      <c r="H8" s="216"/>
      <c r="I8" s="216"/>
      <c r="J8" s="216"/>
      <c r="K8" s="217"/>
      <c r="L8" s="218" t="s">
        <v>44</v>
      </c>
      <c r="M8" s="219"/>
      <c r="N8" s="219"/>
      <c r="O8" s="219"/>
      <c r="P8" s="220"/>
      <c r="Q8" s="220"/>
      <c r="R8" s="220"/>
      <c r="S8" s="220"/>
      <c r="T8" s="220"/>
      <c r="U8" s="220"/>
      <c r="V8" s="220"/>
      <c r="W8" s="221"/>
    </row>
    <row r="9" spans="1:23" x14ac:dyDescent="0.2">
      <c r="A9" s="222"/>
      <c r="B9" s="223"/>
      <c r="C9" s="223"/>
      <c r="D9" s="223"/>
      <c r="E9" s="223"/>
      <c r="F9" s="223"/>
      <c r="G9" s="223"/>
      <c r="H9" s="223"/>
      <c r="I9" s="223"/>
      <c r="J9" s="223"/>
      <c r="K9" s="224"/>
      <c r="L9" s="228" t="s">
        <v>0</v>
      </c>
      <c r="M9" s="229"/>
      <c r="N9" s="229"/>
      <c r="O9" s="229"/>
      <c r="P9" s="118"/>
      <c r="Q9" s="118"/>
      <c r="R9" s="118"/>
      <c r="S9" s="118"/>
      <c r="T9" s="118"/>
      <c r="U9" s="118"/>
      <c r="V9" s="118"/>
      <c r="W9" s="230"/>
    </row>
    <row r="10" spans="1:23" x14ac:dyDescent="0.2">
      <c r="A10" s="222"/>
      <c r="B10" s="223"/>
      <c r="C10" s="223"/>
      <c r="D10" s="223"/>
      <c r="E10" s="223"/>
      <c r="F10" s="223"/>
      <c r="G10" s="223"/>
      <c r="H10" s="223"/>
      <c r="I10" s="223"/>
      <c r="J10" s="223"/>
      <c r="K10" s="224"/>
      <c r="L10" s="24" t="s">
        <v>45</v>
      </c>
      <c r="M10" s="126"/>
      <c r="N10" s="126"/>
      <c r="O10" s="126"/>
      <c r="P10" s="21" t="s">
        <v>46</v>
      </c>
      <c r="Q10" s="231"/>
      <c r="R10" s="231"/>
      <c r="S10" s="231"/>
      <c r="T10" s="21" t="s">
        <v>47</v>
      </c>
      <c r="U10" s="232"/>
      <c r="V10" s="233"/>
      <c r="W10" s="234"/>
    </row>
    <row r="11" spans="1:23" ht="13.5" thickBot="1" x14ac:dyDescent="0.25">
      <c r="A11" s="225"/>
      <c r="B11" s="226"/>
      <c r="C11" s="226"/>
      <c r="D11" s="226"/>
      <c r="E11" s="226"/>
      <c r="F11" s="226"/>
      <c r="G11" s="226"/>
      <c r="H11" s="226"/>
      <c r="I11" s="226"/>
      <c r="J11" s="226"/>
      <c r="K11" s="227"/>
      <c r="L11" s="235" t="s">
        <v>48</v>
      </c>
      <c r="M11" s="236"/>
      <c r="N11" s="236"/>
      <c r="O11" s="236"/>
      <c r="P11" s="237"/>
      <c r="Q11" s="237"/>
      <c r="R11" s="237"/>
      <c r="S11" s="237"/>
      <c r="T11" s="237"/>
      <c r="U11" s="237"/>
      <c r="V11" s="237"/>
      <c r="W11" s="238"/>
    </row>
    <row r="12" spans="1:23" ht="13.5" thickBot="1" x14ac:dyDescent="0.25">
      <c r="A12" s="202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4"/>
    </row>
    <row r="13" spans="1:23" x14ac:dyDescent="0.2">
      <c r="A13" s="205" t="s">
        <v>49</v>
      </c>
      <c r="B13" s="208" t="s">
        <v>50</v>
      </c>
      <c r="C13" s="210" t="s">
        <v>51</v>
      </c>
      <c r="D13" s="210"/>
      <c r="E13" s="210"/>
      <c r="F13" s="210"/>
      <c r="G13" s="210"/>
      <c r="H13" s="208" t="s">
        <v>52</v>
      </c>
      <c r="I13" s="208"/>
      <c r="J13" s="198" t="s">
        <v>53</v>
      </c>
      <c r="K13" s="198" t="s">
        <v>54</v>
      </c>
      <c r="L13" s="197" t="s">
        <v>55</v>
      </c>
      <c r="M13" s="197"/>
      <c r="N13" s="198" t="s">
        <v>53</v>
      </c>
      <c r="O13" s="198" t="s">
        <v>54</v>
      </c>
      <c r="P13" s="197" t="s">
        <v>56</v>
      </c>
      <c r="Q13" s="197"/>
      <c r="R13" s="198" t="s">
        <v>53</v>
      </c>
      <c r="S13" s="198" t="s">
        <v>54</v>
      </c>
      <c r="T13" s="197" t="s">
        <v>57</v>
      </c>
      <c r="U13" s="197"/>
      <c r="V13" s="198" t="s">
        <v>53</v>
      </c>
      <c r="W13" s="211" t="s">
        <v>54</v>
      </c>
    </row>
    <row r="14" spans="1:23" x14ac:dyDescent="0.2">
      <c r="A14" s="206"/>
      <c r="B14" s="125"/>
      <c r="C14" s="105"/>
      <c r="D14" s="105"/>
      <c r="E14" s="105"/>
      <c r="F14" s="105"/>
      <c r="G14" s="105"/>
      <c r="H14" s="214"/>
      <c r="I14" s="214"/>
      <c r="J14" s="128"/>
      <c r="K14" s="128"/>
      <c r="L14" s="125"/>
      <c r="M14" s="125"/>
      <c r="N14" s="128"/>
      <c r="O14" s="128"/>
      <c r="P14" s="214"/>
      <c r="Q14" s="214"/>
      <c r="R14" s="128"/>
      <c r="S14" s="128"/>
      <c r="T14" s="214"/>
      <c r="U14" s="214"/>
      <c r="V14" s="128"/>
      <c r="W14" s="212"/>
    </row>
    <row r="15" spans="1:23" ht="66.75" thickBot="1" x14ac:dyDescent="0.25">
      <c r="A15" s="207"/>
      <c r="B15" s="209"/>
      <c r="C15" s="25" t="s">
        <v>58</v>
      </c>
      <c r="D15" s="22" t="s">
        <v>59</v>
      </c>
      <c r="E15" s="22" t="s">
        <v>60</v>
      </c>
      <c r="F15" s="22" t="s">
        <v>61</v>
      </c>
      <c r="G15" s="22" t="s">
        <v>62</v>
      </c>
      <c r="H15" s="22" t="s">
        <v>63</v>
      </c>
      <c r="I15" s="22" t="s">
        <v>64</v>
      </c>
      <c r="J15" s="199"/>
      <c r="K15" s="199"/>
      <c r="L15" s="22" t="s">
        <v>63</v>
      </c>
      <c r="M15" s="22" t="s">
        <v>64</v>
      </c>
      <c r="N15" s="199"/>
      <c r="O15" s="199"/>
      <c r="P15" s="22" t="s">
        <v>63</v>
      </c>
      <c r="Q15" s="22" t="s">
        <v>64</v>
      </c>
      <c r="R15" s="199"/>
      <c r="S15" s="199"/>
      <c r="T15" s="22" t="s">
        <v>63</v>
      </c>
      <c r="U15" s="22" t="s">
        <v>64</v>
      </c>
      <c r="V15" s="199"/>
      <c r="W15" s="213"/>
    </row>
    <row r="16" spans="1:23" x14ac:dyDescent="0.2">
      <c r="A16" s="26"/>
      <c r="B16" s="27"/>
      <c r="C16" s="27"/>
      <c r="D16" s="27"/>
      <c r="E16" s="27"/>
      <c r="F16" s="27"/>
      <c r="G16" s="27"/>
      <c r="H16" s="28"/>
      <c r="I16" s="28">
        <f>ROUND(H16*C16,0)</f>
        <v>0</v>
      </c>
      <c r="J16" s="29"/>
      <c r="K16" s="30"/>
      <c r="L16" s="28"/>
      <c r="M16" s="28">
        <f>ROUND(L16*C16,0)</f>
        <v>0</v>
      </c>
      <c r="N16" s="27"/>
      <c r="O16" s="27"/>
      <c r="P16" s="28"/>
      <c r="Q16" s="28">
        <f>ROUND(H16*C16,0)</f>
        <v>0</v>
      </c>
      <c r="R16" s="27"/>
      <c r="S16" s="27"/>
      <c r="T16" s="28"/>
      <c r="U16" s="28">
        <f>ROUND(T16*C16,0)</f>
        <v>0</v>
      </c>
      <c r="V16" s="27"/>
      <c r="W16" s="31"/>
    </row>
    <row r="17" spans="1:23" x14ac:dyDescent="0.2">
      <c r="A17" s="32"/>
      <c r="B17" s="2"/>
      <c r="C17" s="2"/>
      <c r="D17" s="2"/>
      <c r="E17" s="2"/>
      <c r="F17" s="2"/>
      <c r="G17" s="2"/>
      <c r="H17" s="3"/>
      <c r="I17" s="3">
        <f t="shared" ref="I17:I22" si="0">ROUND(H17*C17,0)</f>
        <v>0</v>
      </c>
      <c r="J17" s="23"/>
      <c r="K17" s="23"/>
      <c r="L17" s="3"/>
      <c r="M17" s="3">
        <f t="shared" ref="M17:M22" si="1">ROUND(L17*C17,0)</f>
        <v>0</v>
      </c>
      <c r="N17" s="2"/>
      <c r="O17" s="2"/>
      <c r="P17" s="3"/>
      <c r="Q17" s="3">
        <f t="shared" ref="Q17:Q22" si="2">ROUND(H17*C17,0)</f>
        <v>0</v>
      </c>
      <c r="R17" s="2"/>
      <c r="S17" s="2"/>
      <c r="T17" s="3"/>
      <c r="U17" s="3">
        <f t="shared" ref="U17:U22" si="3">ROUND(T17*C17,0)</f>
        <v>0</v>
      </c>
      <c r="V17" s="2"/>
      <c r="W17" s="33"/>
    </row>
    <row r="18" spans="1:23" x14ac:dyDescent="0.2">
      <c r="A18" s="32"/>
      <c r="B18" s="2"/>
      <c r="C18" s="2"/>
      <c r="D18" s="2"/>
      <c r="E18" s="2"/>
      <c r="F18" s="2"/>
      <c r="G18" s="2"/>
      <c r="H18" s="3"/>
      <c r="I18" s="3">
        <f t="shared" si="0"/>
        <v>0</v>
      </c>
      <c r="J18" s="23"/>
      <c r="K18" s="23"/>
      <c r="L18" s="3"/>
      <c r="M18" s="3">
        <f t="shared" si="1"/>
        <v>0</v>
      </c>
      <c r="N18" s="2"/>
      <c r="O18" s="2"/>
      <c r="P18" s="3"/>
      <c r="Q18" s="3">
        <f t="shared" si="2"/>
        <v>0</v>
      </c>
      <c r="R18" s="2"/>
      <c r="S18" s="2"/>
      <c r="T18" s="3"/>
      <c r="U18" s="3">
        <f t="shared" si="3"/>
        <v>0</v>
      </c>
      <c r="V18" s="2"/>
      <c r="W18" s="33"/>
    </row>
    <row r="19" spans="1:23" x14ac:dyDescent="0.2">
      <c r="A19" s="32"/>
      <c r="B19" s="2"/>
      <c r="C19" s="2"/>
      <c r="D19" s="2"/>
      <c r="E19" s="2"/>
      <c r="F19" s="2"/>
      <c r="G19" s="2"/>
      <c r="H19" s="3"/>
      <c r="I19" s="3">
        <f t="shared" si="0"/>
        <v>0</v>
      </c>
      <c r="J19" s="23"/>
      <c r="K19" s="23"/>
      <c r="L19" s="3"/>
      <c r="M19" s="3">
        <f t="shared" si="1"/>
        <v>0</v>
      </c>
      <c r="N19" s="2"/>
      <c r="O19" s="2"/>
      <c r="P19" s="3"/>
      <c r="Q19" s="3">
        <f t="shared" si="2"/>
        <v>0</v>
      </c>
      <c r="R19" s="2"/>
      <c r="S19" s="2"/>
      <c r="T19" s="3"/>
      <c r="U19" s="3">
        <f t="shared" si="3"/>
        <v>0</v>
      </c>
      <c r="V19" s="2"/>
      <c r="W19" s="33"/>
    </row>
    <row r="20" spans="1:23" x14ac:dyDescent="0.2">
      <c r="A20" s="32"/>
      <c r="B20" s="2"/>
      <c r="C20" s="2"/>
      <c r="D20" s="2"/>
      <c r="E20" s="2"/>
      <c r="F20" s="2"/>
      <c r="G20" s="2"/>
      <c r="H20" s="3"/>
      <c r="I20" s="3">
        <f t="shared" si="0"/>
        <v>0</v>
      </c>
      <c r="J20" s="23"/>
      <c r="K20" s="23"/>
      <c r="L20" s="3"/>
      <c r="M20" s="3">
        <f t="shared" si="1"/>
        <v>0</v>
      </c>
      <c r="N20" s="2"/>
      <c r="O20" s="2"/>
      <c r="P20" s="3"/>
      <c r="Q20" s="3">
        <f t="shared" si="2"/>
        <v>0</v>
      </c>
      <c r="R20" s="2"/>
      <c r="S20" s="2"/>
      <c r="T20" s="3"/>
      <c r="U20" s="3">
        <f t="shared" si="3"/>
        <v>0</v>
      </c>
      <c r="V20" s="2"/>
      <c r="W20" s="33"/>
    </row>
    <row r="21" spans="1:23" x14ac:dyDescent="0.2">
      <c r="A21" s="32"/>
      <c r="B21" s="2"/>
      <c r="C21" s="2"/>
      <c r="D21" s="2"/>
      <c r="E21" s="2"/>
      <c r="F21" s="2"/>
      <c r="G21" s="2"/>
      <c r="H21" s="3"/>
      <c r="I21" s="3">
        <f t="shared" si="0"/>
        <v>0</v>
      </c>
      <c r="J21" s="23"/>
      <c r="K21" s="23"/>
      <c r="L21" s="3"/>
      <c r="M21" s="3">
        <f t="shared" si="1"/>
        <v>0</v>
      </c>
      <c r="N21" s="2"/>
      <c r="O21" s="2"/>
      <c r="P21" s="3"/>
      <c r="Q21" s="3">
        <f t="shared" si="2"/>
        <v>0</v>
      </c>
      <c r="R21" s="2"/>
      <c r="S21" s="2"/>
      <c r="T21" s="3"/>
      <c r="U21" s="3">
        <f t="shared" si="3"/>
        <v>0</v>
      </c>
      <c r="V21" s="2"/>
      <c r="W21" s="33"/>
    </row>
    <row r="22" spans="1:23" ht="13.5" thickBot="1" x14ac:dyDescent="0.25">
      <c r="A22" s="34"/>
      <c r="B22" s="35"/>
      <c r="C22" s="35"/>
      <c r="D22" s="35"/>
      <c r="E22" s="35"/>
      <c r="F22" s="35"/>
      <c r="G22" s="35"/>
      <c r="H22" s="36"/>
      <c r="I22" s="36">
        <f t="shared" si="0"/>
        <v>0</v>
      </c>
      <c r="J22" s="37"/>
      <c r="K22" s="37"/>
      <c r="L22" s="36"/>
      <c r="M22" s="36">
        <f t="shared" si="1"/>
        <v>0</v>
      </c>
      <c r="N22" s="35"/>
      <c r="O22" s="35"/>
      <c r="P22" s="36"/>
      <c r="Q22" s="36">
        <f t="shared" si="2"/>
        <v>0</v>
      </c>
      <c r="R22" s="35"/>
      <c r="S22" s="35"/>
      <c r="T22" s="36"/>
      <c r="U22" s="36">
        <f t="shared" si="3"/>
        <v>0</v>
      </c>
      <c r="V22" s="35"/>
      <c r="W22" s="38"/>
    </row>
    <row r="23" spans="1:23" ht="13.5" thickBot="1" x14ac:dyDescent="0.25">
      <c r="A23" s="200" t="s">
        <v>65</v>
      </c>
      <c r="B23" s="201"/>
      <c r="C23" s="201"/>
      <c r="D23" s="201"/>
      <c r="E23" s="201"/>
      <c r="F23" s="201"/>
      <c r="G23" s="201"/>
      <c r="H23" s="39">
        <f>SUM(H16:H22)</f>
        <v>0</v>
      </c>
      <c r="I23" s="39">
        <f t="shared" ref="I23:V23" si="4">SUM(I16:I22)</f>
        <v>0</v>
      </c>
      <c r="J23" s="40">
        <f t="shared" si="4"/>
        <v>0</v>
      </c>
      <c r="K23" s="40"/>
      <c r="L23" s="39">
        <f t="shared" si="4"/>
        <v>0</v>
      </c>
      <c r="M23" s="39">
        <f t="shared" si="4"/>
        <v>0</v>
      </c>
      <c r="N23" s="41">
        <f>SUM(N16:N22)</f>
        <v>0</v>
      </c>
      <c r="O23" s="41"/>
      <c r="P23" s="39">
        <f>SUM(P16:P22)</f>
        <v>0</v>
      </c>
      <c r="Q23" s="39">
        <f>SUM(Q16:Q22)</f>
        <v>0</v>
      </c>
      <c r="R23" s="41">
        <f t="shared" si="4"/>
        <v>0</v>
      </c>
      <c r="S23" s="41"/>
      <c r="T23" s="39">
        <f>SUM(T16:T22)</f>
        <v>0</v>
      </c>
      <c r="U23" s="39">
        <f>SUM(U16:U22)</f>
        <v>0</v>
      </c>
      <c r="V23" s="41">
        <f t="shared" si="4"/>
        <v>0</v>
      </c>
      <c r="W23" s="42"/>
    </row>
    <row r="24" spans="1:23" ht="13.5" thickBot="1" x14ac:dyDescent="0.25">
      <c r="A24" s="171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3"/>
    </row>
    <row r="25" spans="1:23" x14ac:dyDescent="0.2">
      <c r="A25" s="174" t="s">
        <v>66</v>
      </c>
      <c r="B25" s="175"/>
      <c r="C25" s="175"/>
      <c r="D25" s="175"/>
      <c r="E25" s="175"/>
      <c r="F25" s="175"/>
      <c r="G25" s="175"/>
      <c r="H25" s="175"/>
      <c r="I25" s="175"/>
      <c r="J25" s="175" t="s">
        <v>67</v>
      </c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6"/>
    </row>
    <row r="26" spans="1:23" x14ac:dyDescent="0.2">
      <c r="A26" s="177"/>
      <c r="B26" s="118"/>
      <c r="C26" s="118"/>
      <c r="D26" s="118"/>
      <c r="E26" s="118"/>
      <c r="F26" s="118"/>
      <c r="G26" s="118"/>
      <c r="H26" s="118"/>
      <c r="I26" s="118"/>
      <c r="J26" s="119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1"/>
    </row>
    <row r="27" spans="1:23" x14ac:dyDescent="0.2">
      <c r="A27" s="177"/>
      <c r="B27" s="118"/>
      <c r="C27" s="118"/>
      <c r="D27" s="118"/>
      <c r="E27" s="118"/>
      <c r="F27" s="118"/>
      <c r="G27" s="118"/>
      <c r="H27" s="118"/>
      <c r="I27" s="118"/>
      <c r="J27" s="182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4"/>
    </row>
    <row r="28" spans="1:23" x14ac:dyDescent="0.2">
      <c r="A28" s="177"/>
      <c r="B28" s="118"/>
      <c r="C28" s="118"/>
      <c r="D28" s="118"/>
      <c r="E28" s="118"/>
      <c r="F28" s="118"/>
      <c r="G28" s="118"/>
      <c r="H28" s="118"/>
      <c r="I28" s="118"/>
      <c r="J28" s="185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7"/>
    </row>
    <row r="29" spans="1:23" ht="13.5" thickBot="1" x14ac:dyDescent="0.25">
      <c r="A29" s="178"/>
      <c r="B29" s="179"/>
      <c r="C29" s="179"/>
      <c r="D29" s="179"/>
      <c r="E29" s="179"/>
      <c r="F29" s="179"/>
      <c r="G29" s="179"/>
      <c r="H29" s="179"/>
      <c r="I29" s="179"/>
      <c r="J29" s="188" t="s">
        <v>68</v>
      </c>
      <c r="K29" s="189"/>
      <c r="L29" s="43"/>
      <c r="M29" s="190" t="s">
        <v>69</v>
      </c>
      <c r="N29" s="190"/>
      <c r="O29" s="191"/>
      <c r="P29" s="192"/>
      <c r="Q29" s="193"/>
      <c r="R29" s="188" t="s">
        <v>70</v>
      </c>
      <c r="S29" s="189"/>
      <c r="T29" s="194"/>
      <c r="U29" s="195"/>
      <c r="V29" s="195"/>
      <c r="W29" s="196"/>
    </row>
    <row r="30" spans="1:23" ht="13.5" thickBot="1" x14ac:dyDescent="0.25">
      <c r="A30" s="162"/>
      <c r="B30" s="163"/>
      <c r="C30" s="163"/>
      <c r="D30" s="163"/>
      <c r="E30" s="163"/>
      <c r="F30" s="163"/>
      <c r="G30" s="163"/>
      <c r="H30" s="163"/>
      <c r="I30" s="163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5"/>
    </row>
    <row r="31" spans="1:23" x14ac:dyDescent="0.2">
      <c r="A31" s="166" t="s">
        <v>71</v>
      </c>
      <c r="B31" s="167"/>
      <c r="C31" s="167"/>
      <c r="D31" s="5"/>
      <c r="E31" s="5"/>
      <c r="F31" s="5"/>
      <c r="G31" s="5"/>
      <c r="H31" s="5"/>
      <c r="I31" s="5"/>
      <c r="J31" s="168" t="s">
        <v>72</v>
      </c>
      <c r="K31" s="168"/>
      <c r="L31" s="168"/>
      <c r="M31" s="6"/>
      <c r="N31" s="6"/>
      <c r="O31" s="6"/>
      <c r="P31" s="6"/>
      <c r="Q31" s="6"/>
      <c r="R31" s="6"/>
      <c r="S31" s="6"/>
      <c r="T31" s="6"/>
      <c r="U31" s="6"/>
      <c r="V31" s="5"/>
      <c r="W31" s="7"/>
    </row>
    <row r="32" spans="1:23" x14ac:dyDescent="0.2">
      <c r="A32" s="8"/>
      <c r="B32" s="10"/>
      <c r="C32" s="169"/>
      <c r="D32" s="169"/>
      <c r="E32" s="169"/>
      <c r="F32" s="169"/>
      <c r="G32" s="10"/>
      <c r="H32" s="10"/>
      <c r="I32" s="10"/>
      <c r="J32" s="10"/>
      <c r="K32" s="1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0"/>
      <c r="W32" s="4"/>
    </row>
  </sheetData>
  <mergeCells count="47">
    <mergeCell ref="A8:K8"/>
    <mergeCell ref="L8:O8"/>
    <mergeCell ref="P8:W8"/>
    <mergeCell ref="A9:K11"/>
    <mergeCell ref="L9:O9"/>
    <mergeCell ref="P9:W9"/>
    <mergeCell ref="M10:O10"/>
    <mergeCell ref="Q10:S10"/>
    <mergeCell ref="U10:W10"/>
    <mergeCell ref="L11:O11"/>
    <mergeCell ref="P11:W11"/>
    <mergeCell ref="A12:W12"/>
    <mergeCell ref="A13:A15"/>
    <mergeCell ref="B13:B15"/>
    <mergeCell ref="C13:G14"/>
    <mergeCell ref="H13:I13"/>
    <mergeCell ref="J13:J15"/>
    <mergeCell ref="K13:K15"/>
    <mergeCell ref="L13:M13"/>
    <mergeCell ref="V13:V15"/>
    <mergeCell ref="W13:W15"/>
    <mergeCell ref="H14:I14"/>
    <mergeCell ref="L14:M14"/>
    <mergeCell ref="P14:Q14"/>
    <mergeCell ref="T14:U14"/>
    <mergeCell ref="N13:N15"/>
    <mergeCell ref="O13:O15"/>
    <mergeCell ref="P13:Q13"/>
    <mergeCell ref="R13:R15"/>
    <mergeCell ref="S13:S15"/>
    <mergeCell ref="T13:U13"/>
    <mergeCell ref="A23:G23"/>
    <mergeCell ref="A24:W24"/>
    <mergeCell ref="A25:I25"/>
    <mergeCell ref="J25:W25"/>
    <mergeCell ref="A26:I29"/>
    <mergeCell ref="J26:W28"/>
    <mergeCell ref="J29:K29"/>
    <mergeCell ref="M29:N29"/>
    <mergeCell ref="O29:Q29"/>
    <mergeCell ref="R29:S29"/>
    <mergeCell ref="T29:W29"/>
    <mergeCell ref="A30:W30"/>
    <mergeCell ref="A31:C31"/>
    <mergeCell ref="J31:L31"/>
    <mergeCell ref="C32:F32"/>
    <mergeCell ref="L32:U3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2" workbookViewId="0">
      <selection activeCell="D16" sqref="D16"/>
    </sheetView>
  </sheetViews>
  <sheetFormatPr baseColWidth="10" defaultRowHeight="12.75" x14ac:dyDescent="0.2"/>
  <sheetData>
    <row r="1" spans="1:10" x14ac:dyDescent="0.2">
      <c r="A1" t="s">
        <v>126</v>
      </c>
    </row>
    <row r="2" spans="1:10" x14ac:dyDescent="0.2">
      <c r="A2">
        <v>575360000</v>
      </c>
      <c r="B2">
        <v>2012</v>
      </c>
      <c r="C2">
        <v>566700</v>
      </c>
      <c r="D2">
        <f>A2/C2</f>
        <v>1015.2814540321158</v>
      </c>
      <c r="I2">
        <v>2013</v>
      </c>
      <c r="J2">
        <v>589500</v>
      </c>
    </row>
    <row r="3" spans="1:10" x14ac:dyDescent="0.2">
      <c r="A3">
        <v>863040000</v>
      </c>
      <c r="B3">
        <v>2012</v>
      </c>
      <c r="C3">
        <v>566700</v>
      </c>
      <c r="D3">
        <f t="shared" ref="D3:D4" si="0">A3/C3</f>
        <v>1522.9221810481736</v>
      </c>
    </row>
    <row r="4" spans="1:10" x14ac:dyDescent="0.2">
      <c r="A4">
        <v>114302920</v>
      </c>
      <c r="B4">
        <v>2012</v>
      </c>
      <c r="C4">
        <v>566700</v>
      </c>
      <c r="D4">
        <f t="shared" si="0"/>
        <v>201.69917063702135</v>
      </c>
    </row>
    <row r="6" spans="1:10" x14ac:dyDescent="0.2">
      <c r="C6" t="s">
        <v>128</v>
      </c>
      <c r="D6" s="80">
        <f>SUM(D2:D5)</f>
        <v>2739.9028057173105</v>
      </c>
      <c r="E6">
        <v>100</v>
      </c>
    </row>
    <row r="10" spans="1:10" x14ac:dyDescent="0.2">
      <c r="A10" t="s">
        <v>110</v>
      </c>
    </row>
    <row r="11" spans="1:10" x14ac:dyDescent="0.2">
      <c r="A11" t="s">
        <v>127</v>
      </c>
      <c r="B11">
        <f>(2503*100)/D6</f>
        <v>91.353605492028066</v>
      </c>
    </row>
    <row r="14" spans="1:10" x14ac:dyDescent="0.2">
      <c r="A14" t="s">
        <v>129</v>
      </c>
    </row>
    <row r="15" spans="1:10" x14ac:dyDescent="0.2">
      <c r="A15">
        <f>64921340+121936500</f>
        <v>186857840</v>
      </c>
      <c r="B15">
        <v>644350</v>
      </c>
      <c r="C15">
        <f>A15/B15</f>
        <v>289.99431985722043</v>
      </c>
      <c r="D15">
        <f>(C15*100)/D6</f>
        <v>10.58410974477248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CUADRO COMPARATIVO</vt:lpstr>
      <vt:lpstr>INSTRUCTIVO </vt:lpstr>
      <vt:lpstr>Hoja1</vt:lpstr>
      <vt:lpstr>Hoja2</vt:lpstr>
      <vt:lpstr>'INSTRUCTIVO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UDENAR</dc:creator>
  <cp:lastModifiedBy>Compras</cp:lastModifiedBy>
  <cp:lastPrinted>2015-09-14T21:24:53Z</cp:lastPrinted>
  <dcterms:created xsi:type="dcterms:W3CDTF">2009-02-16T15:40:10Z</dcterms:created>
  <dcterms:modified xsi:type="dcterms:W3CDTF">2015-09-15T22:00:33Z</dcterms:modified>
</cp:coreProperties>
</file>