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935" windowHeight="6855"/>
  </bookViews>
  <sheets>
    <sheet name="MATERIALES" sheetId="1" r:id="rId1"/>
  </sheets>
  <definedNames>
    <definedName name="_xlnm.Print_Area" localSheetId="0">MATERIALES!$A$1:$M$133</definedName>
    <definedName name="_xlnm.Print_Titles" localSheetId="0">MATERIALES!$1:$5</definedName>
  </definedNames>
  <calcPr calcId="124519"/>
</workbook>
</file>

<file path=xl/calcChain.xml><?xml version="1.0" encoding="utf-8"?>
<calcChain xmlns="http://schemas.openxmlformats.org/spreadsheetml/2006/main">
  <c r="L129" i="1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30" s="1"/>
  <c r="L104"/>
  <c r="L103"/>
  <c r="L105" s="1"/>
  <c r="L99"/>
  <c r="L98"/>
  <c r="L97"/>
  <c r="L96"/>
  <c r="L95"/>
  <c r="L94"/>
  <c r="L93"/>
  <c r="L89"/>
  <c r="S88"/>
  <c r="Q88"/>
  <c r="L88"/>
  <c r="L87"/>
  <c r="L86"/>
  <c r="S82"/>
  <c r="Q82"/>
  <c r="L82"/>
  <c r="L81"/>
  <c r="L80"/>
  <c r="L79"/>
  <c r="L83" s="1"/>
  <c r="L75"/>
  <c r="L74"/>
  <c r="L73"/>
  <c r="L72"/>
  <c r="L71"/>
  <c r="L76" s="1"/>
  <c r="L66"/>
  <c r="L65"/>
  <c r="L61"/>
  <c r="L60"/>
  <c r="L59"/>
  <c r="L58"/>
  <c r="L57"/>
  <c r="L56"/>
  <c r="L55"/>
  <c r="L54"/>
  <c r="L53"/>
  <c r="L62" s="1"/>
  <c r="L48"/>
  <c r="L47"/>
  <c r="L46"/>
  <c r="L45"/>
  <c r="L44"/>
  <c r="L43"/>
  <c r="L42"/>
  <c r="L41"/>
  <c r="L40"/>
  <c r="L39"/>
  <c r="L49" s="1"/>
  <c r="L35"/>
  <c r="L36" s="1"/>
  <c r="L31"/>
  <c r="L30"/>
  <c r="H29"/>
  <c r="L29" s="1"/>
  <c r="L28"/>
  <c r="L27"/>
  <c r="L32" s="1"/>
  <c r="H23"/>
  <c r="L23" s="1"/>
  <c r="L24" s="1"/>
  <c r="L19"/>
  <c r="L18"/>
  <c r="L17"/>
  <c r="L16"/>
  <c r="L15"/>
  <c r="L20" s="1"/>
  <c r="L11"/>
  <c r="L10"/>
  <c r="L9"/>
  <c r="L8"/>
  <c r="L7"/>
  <c r="L90" l="1"/>
  <c r="L100"/>
  <c r="L67"/>
  <c r="L12"/>
  <c r="L133" s="1"/>
  <c r="Q29"/>
</calcChain>
</file>

<file path=xl/sharedStrings.xml><?xml version="1.0" encoding="utf-8"?>
<sst xmlns="http://schemas.openxmlformats.org/spreadsheetml/2006/main" count="596" uniqueCount="193">
  <si>
    <t>PRIMARIOS CONCATENADOS</t>
  </si>
  <si>
    <t>EDIFICIO DE AULAS Y TECNOLOGIA</t>
  </si>
  <si>
    <t xml:space="preserve"> </t>
  </si>
  <si>
    <t>ADI</t>
  </si>
  <si>
    <t>ADITIVOS</t>
  </si>
  <si>
    <t xml:space="preserve"> Unidad</t>
  </si>
  <si>
    <t xml:space="preserve">Cantidad </t>
  </si>
  <si>
    <t>VALOR UNITARIO (ANTES DE IVA)</t>
  </si>
  <si>
    <t>IVA</t>
  </si>
  <si>
    <t xml:space="preserve"> Precio </t>
  </si>
  <si>
    <t xml:space="preserve"> Total </t>
  </si>
  <si>
    <t>MARCA</t>
  </si>
  <si>
    <t>P-0060</t>
  </si>
  <si>
    <t xml:space="preserve"> IMPERMEABILIZANTE SIKA 1 O SIMILAR</t>
  </si>
  <si>
    <t xml:space="preserve"> Kg</t>
  </si>
  <si>
    <t>PLADM</t>
  </si>
  <si>
    <t>ACELERANTE PARA CONCRETO (SIKASET  O SIMILAR)</t>
  </si>
  <si>
    <t>SKF1A</t>
  </si>
  <si>
    <t xml:space="preserve"> SIKA FLEX 2 21 COLOR BLANCO</t>
  </si>
  <si>
    <t xml:space="preserve"> Un</t>
  </si>
  <si>
    <t>EAFIN</t>
  </si>
  <si>
    <t xml:space="preserve"> ESTUCO ACRILICO</t>
  </si>
  <si>
    <t>ESTK2</t>
  </si>
  <si>
    <t xml:space="preserve"> ESTUCO PARA PREPARAR SIKA ESTUKA DOS O SIMILAR</t>
  </si>
  <si>
    <t>APARATOS SANITARIO</t>
  </si>
  <si>
    <t>P-0012</t>
  </si>
  <si>
    <t>APA</t>
  </si>
  <si>
    <t xml:space="preserve"> ORINAL  MEDIANO  PARA GRIFERIA TIPO PUSH  ANTIVANDALICA (INCLUYE ACCCESORIOS)</t>
  </si>
  <si>
    <t xml:space="preserve"> Und</t>
  </si>
  <si>
    <t>LAVPE</t>
  </si>
  <si>
    <t xml:space="preserve"> LAVAMANOS DE PEDESTAL CON GRIFERIA TIPO PUSH (INCLUYE ACCESORIOS)</t>
  </si>
  <si>
    <t>SANMN</t>
  </si>
  <si>
    <t xml:space="preserve"> SANITARIO (INCLUYE ACCESORIOS)</t>
  </si>
  <si>
    <t>FLUXO</t>
  </si>
  <si>
    <t xml:space="preserve"> SANITARIO PARA  FLUXOMETRO ENTRADA POSTERIOR (INCLUYE ACCCESORIOS)</t>
  </si>
  <si>
    <t>LAVAE</t>
  </si>
  <si>
    <t xml:space="preserve"> LAVAMANOS DE EMPOTRAR CON GRIFERIA TIPO PUSH (INCLUYE ACCCESORIOS)</t>
  </si>
  <si>
    <t>CEMENTO</t>
  </si>
  <si>
    <t>P-0054</t>
  </si>
  <si>
    <t>CEM</t>
  </si>
  <si>
    <t xml:space="preserve"> CEMENTO GRIS PORTLAND</t>
  </si>
  <si>
    <t xml:space="preserve"> Kgs</t>
  </si>
  <si>
    <t>SISTEMAS LIVIANOS</t>
  </si>
  <si>
    <t>CAN124</t>
  </si>
  <si>
    <t>DRW</t>
  </si>
  <si>
    <t xml:space="preserve"> CANAL 12x4cm L=2.44m CAL.24</t>
  </si>
  <si>
    <t>CINMAL</t>
  </si>
  <si>
    <t xml:space="preserve"> CINTAL MALLA</t>
  </si>
  <si>
    <t xml:space="preserve"> Ml</t>
  </si>
  <si>
    <t>MASTII</t>
  </si>
  <si>
    <t xml:space="preserve"> MASTIQUE LISTO PARA INTERIORES</t>
  </si>
  <si>
    <t>PAR124</t>
  </si>
  <si>
    <t xml:space="preserve"> PARAL 12x4cm L=2.44 CAL 24</t>
  </si>
  <si>
    <t>UND</t>
  </si>
  <si>
    <t>PLAF10</t>
  </si>
  <si>
    <t xml:space="preserve"> PLACA EN FIBROCEMENTO 1.22x2.44 10mm</t>
  </si>
  <si>
    <t>CIELOS RASOS</t>
  </si>
  <si>
    <t>HUNTER</t>
  </si>
  <si>
    <t>DRY</t>
  </si>
  <si>
    <t xml:space="preserve"> CIELO RASO DESMONTABLE EN FIBRA MINERAL</t>
  </si>
  <si>
    <t xml:space="preserve"> M2</t>
  </si>
  <si>
    <t>ELECTRICOS</t>
  </si>
  <si>
    <t>P-0042</t>
  </si>
  <si>
    <t>ELE</t>
  </si>
  <si>
    <t xml:space="preserve"> ALAMBRE DE COBRE THW No. 14 COLORES PARA SELECCIONAR</t>
  </si>
  <si>
    <t>P-0043</t>
  </si>
  <si>
    <t xml:space="preserve"> ALAMBRE DE COBRE THW #12 COLORES PARA SELECCIONAR</t>
  </si>
  <si>
    <t>TOMCGF</t>
  </si>
  <si>
    <t xml:space="preserve"> TOMA DOBLE SALIDA BAÑOS CGFI</t>
  </si>
  <si>
    <t>CONMU</t>
  </si>
  <si>
    <t xml:space="preserve"> INTERRUPTOR CONMUTABLE</t>
  </si>
  <si>
    <t>CAB16</t>
  </si>
  <si>
    <t xml:space="preserve"> ALAMBRE DE COBRE No. 16</t>
  </si>
  <si>
    <t>TRIPLE</t>
  </si>
  <si>
    <t xml:space="preserve"> INTERRUPTOR TRIPLE</t>
  </si>
  <si>
    <t>L30120</t>
  </si>
  <si>
    <t xml:space="preserve"> LAMPARA DE SOBREPONER 2T8  DE 30X120 (CUBIERTA EN ACRILICO=</t>
  </si>
  <si>
    <t>LAMPCI</t>
  </si>
  <si>
    <t xml:space="preserve"> LAMPARA DE INCRUSTAR DE 60 X 60 CON REJILLA ESPECULAR</t>
  </si>
  <si>
    <t>LAMPC4</t>
  </si>
  <si>
    <t xml:space="preserve"> LAMPARA CUDRADRADA DE SOBREPONER REJILLA ESPECULAR IMPERIAL O SIMILAR 4x17 T8/17W 6500K IRC 85</t>
  </si>
  <si>
    <t>BOM</t>
  </si>
  <si>
    <t>BOMBILLO AHORRADOR</t>
  </si>
  <si>
    <t>FERRETERIA</t>
  </si>
  <si>
    <t>GR12BR</t>
  </si>
  <si>
    <t>FER</t>
  </si>
  <si>
    <t xml:space="preserve"> GRIFO 1/2"EN BRONCE CON ROSCA</t>
  </si>
  <si>
    <t xml:space="preserve"> SIKAROT 3/8" O SIMILAR </t>
  </si>
  <si>
    <t>ml</t>
  </si>
  <si>
    <t>POLYS</t>
  </si>
  <si>
    <t xml:space="preserve"> POLYSEC</t>
  </si>
  <si>
    <t>PASO15</t>
  </si>
  <si>
    <t xml:space="preserve"> LLAVE DE PASO 2" PVC</t>
  </si>
  <si>
    <t xml:space="preserve"> LLAVE DE PASO 1 1/2" PVC</t>
  </si>
  <si>
    <t xml:space="preserve"> LLAVE DE PASO 1" PVC</t>
  </si>
  <si>
    <t>CHAPA</t>
  </si>
  <si>
    <t>CHAPA PICO LORO YALE 854D - COLOR ALUMINIO O SIMILAR</t>
  </si>
  <si>
    <t>CERRADURA TIPO BOLA ( 5304LF METALIZADA US 26D)</t>
  </si>
  <si>
    <t>UN</t>
  </si>
  <si>
    <t>GEOTE</t>
  </si>
  <si>
    <t xml:space="preserve"> GEOTEXTIL NT 2400</t>
  </si>
  <si>
    <t>TUBERIA HIDRAULICA</t>
  </si>
  <si>
    <t>TP15</t>
  </si>
  <si>
    <t>HID</t>
  </si>
  <si>
    <t xml:space="preserve"> TUBO PVC 1" RDE 26</t>
  </si>
  <si>
    <t xml:space="preserve"> TUBO PVC 1 1/2" RDE 26</t>
  </si>
  <si>
    <t>PETREOS</t>
  </si>
  <si>
    <t>ARENG</t>
  </si>
  <si>
    <t>PET</t>
  </si>
  <si>
    <t xml:space="preserve"> ARENA NEGRA</t>
  </si>
  <si>
    <t xml:space="preserve"> M3</t>
  </si>
  <si>
    <t>ARENB</t>
  </si>
  <si>
    <t xml:space="preserve"> ARENA BLANCA</t>
  </si>
  <si>
    <t>TRITS</t>
  </si>
  <si>
    <t xml:space="preserve"> TRITURADO SELECCIONADO Tmax 3/4"</t>
  </si>
  <si>
    <t>P-0048</t>
  </si>
  <si>
    <t xml:space="preserve"> TRITURADO SELECCIONADO Tmax 1"</t>
  </si>
  <si>
    <t>RECEB</t>
  </si>
  <si>
    <t xml:space="preserve"> RECEBO FINO SELECCIONADO</t>
  </si>
  <si>
    <t>PINTURAS</t>
  </si>
  <si>
    <t>36</t>
  </si>
  <si>
    <t>PIN</t>
  </si>
  <si>
    <t xml:space="preserve"> PINTURA ESMALTE</t>
  </si>
  <si>
    <t xml:space="preserve"> Gal</t>
  </si>
  <si>
    <t>ANTIC</t>
  </si>
  <si>
    <t xml:space="preserve"> ANTICORROSIVO COLOR BLANCO</t>
  </si>
  <si>
    <t xml:space="preserve"> Gln</t>
  </si>
  <si>
    <t>VINTI</t>
  </si>
  <si>
    <t xml:space="preserve"> VINILO TIPO I</t>
  </si>
  <si>
    <t xml:space="preserve"> Gl</t>
  </si>
  <si>
    <t>P-0001</t>
  </si>
  <si>
    <t xml:space="preserve"> VINILO TIPO 1</t>
  </si>
  <si>
    <t>CUÑETE</t>
  </si>
  <si>
    <t>ENCHAPES</t>
  </si>
  <si>
    <t>EMBOQU</t>
  </si>
  <si>
    <t>PIS</t>
  </si>
  <si>
    <t xml:space="preserve"> EMBOQUILLADOR SEGUN COLOR REQUERIDO</t>
  </si>
  <si>
    <t>PCERAM</t>
  </si>
  <si>
    <t>Ceramica Pizarra Negra 45x45 (Textura Roñosa) O SIMILAR</t>
  </si>
  <si>
    <t>PEGPOR</t>
  </si>
  <si>
    <t xml:space="preserve"> PEGANTE PARA PORCELANATO</t>
  </si>
  <si>
    <t>P60MAT</t>
  </si>
  <si>
    <t xml:space="preserve"> PORCELANATO MATE 60x60cm</t>
  </si>
  <si>
    <t>REFUERZO</t>
  </si>
  <si>
    <t>VAR38</t>
  </si>
  <si>
    <t>REF</t>
  </si>
  <si>
    <t xml:space="preserve"> VARILLA CORRUGADA 3/8"</t>
  </si>
  <si>
    <t>PLPAS1</t>
  </si>
  <si>
    <t xml:space="preserve"> PLATINA PASAMANO TIPO 1 (150x100x6mm)</t>
  </si>
  <si>
    <t>TAN2</t>
  </si>
  <si>
    <t xml:space="preserve"> TUBO NEGRO HIERRO 2" cal. 2.3mm</t>
  </si>
  <si>
    <t>PL142H</t>
  </si>
  <si>
    <t xml:space="preserve"> PLATINA HIERRRO 1/4x2"</t>
  </si>
  <si>
    <t>REF12</t>
  </si>
  <si>
    <t xml:space="preserve"> ACERO DE REFUERZO DE 1/2"</t>
  </si>
  <si>
    <t>LAMIN</t>
  </si>
  <si>
    <t xml:space="preserve"> LAMINA COLD ROLLED CAL 3MM 1 X 3 (INCLUYE CORTES)</t>
  </si>
  <si>
    <t>TUB14</t>
  </si>
  <si>
    <t xml:space="preserve"> TUBO NEGRO 1 1/4" X CAL 19MM</t>
  </si>
  <si>
    <t>TUBERIA SANITARIA</t>
  </si>
  <si>
    <t>TUBVE</t>
  </si>
  <si>
    <t>SAN</t>
  </si>
  <si>
    <t xml:space="preserve"> TUBERIA DE VENTILACION 4"</t>
  </si>
  <si>
    <t>TUBS4</t>
  </si>
  <si>
    <t xml:space="preserve"> TUBERIA PVC SANITARIA 4"</t>
  </si>
  <si>
    <t>ALUMINIO</t>
  </si>
  <si>
    <t>ESPEJ</t>
  </si>
  <si>
    <t>VID</t>
  </si>
  <si>
    <t xml:space="preserve"> ESPEJO CRISTAL 4mm</t>
  </si>
  <si>
    <t>SILLAR ALN-173 (MARCO VENTANA)</t>
  </si>
  <si>
    <t>TIRO</t>
  </si>
  <si>
    <t>NAVE ALN-176 (MARCO BATIENTE)</t>
  </si>
  <si>
    <t>PISA VIDRIO ALN-177</t>
  </si>
  <si>
    <t>EMPAQUE ESTRELLA</t>
  </si>
  <si>
    <t>ML</t>
  </si>
  <si>
    <t>MANIJAS VENTANAS</t>
  </si>
  <si>
    <t>BRAZO 8PLG</t>
  </si>
  <si>
    <t>TUBO RECTANG. T97</t>
  </si>
  <si>
    <t>PERSIANA ALUMINIO ALN 315</t>
  </si>
  <si>
    <t>T-244</t>
  </si>
  <si>
    <t>PUERTA EN VIDRIO TEMPLADO 10mm INCOLORO CON SOCALO, E CHAPAS DE SEGURIDAD, MANIJAS ROMA DE 60CM DOBLE, CON PIVOTES</t>
  </si>
  <si>
    <t>M2</t>
  </si>
  <si>
    <t>LAMINA DE AJOENCHAPE 1.20 X 1.80 - COLOR BLANCO</t>
  </si>
  <si>
    <t>T-215 (MARCO)</t>
  </si>
  <si>
    <t>ADAPTADOR PROYECTANTE ALN-175 (BASE PISAVIDRIOS)</t>
  </si>
  <si>
    <t>BISAGRA 3 plg</t>
  </si>
  <si>
    <t>TEE-3/4 plag.</t>
  </si>
  <si>
    <t>VARILLA ROSCADA 3/8</t>
  </si>
  <si>
    <t>VIDRIO 4MM CLARO 3.30x2.40 INCLUYE CORTES</t>
  </si>
  <si>
    <t>LAMINA</t>
  </si>
  <si>
    <t>VIDRIO 6MM CLARO 3.30x2.40 (7.92M2)</t>
  </si>
  <si>
    <t>VALOR TOTAL MATERIALES</t>
  </si>
  <si>
    <t>ACABADOS BLOQUE SUR - VI ETAPA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</si>
</sst>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0.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10"/>
      <name val="Arial Narrow"/>
    </font>
    <font>
      <b/>
      <sz val="11"/>
      <color indexed="8"/>
      <name val="Arial Narrow"/>
    </font>
    <font>
      <b/>
      <sz val="12"/>
      <color indexed="19"/>
      <name val="Arial Narrow"/>
    </font>
    <font>
      <sz val="9"/>
      <color indexed="8"/>
      <name val="courier new"/>
    </font>
    <font>
      <sz val="9"/>
      <color theme="0"/>
      <name val="Courier New"/>
      <family val="3"/>
    </font>
    <font>
      <sz val="9"/>
      <color indexed="8"/>
      <name val="Arial"/>
    </font>
    <font>
      <sz val="9"/>
      <color indexed="9"/>
      <name val="courier new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rgb="FFC0C0C0"/>
      </left>
      <right style="medium">
        <color auto="1"/>
      </right>
      <top/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6" fillId="2" borderId="1" xfId="0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2" fontId="8" fillId="2" borderId="1" xfId="0" applyNumberFormat="1" applyFont="1" applyFill="1" applyBorder="1" applyAlignment="1" applyProtection="1">
      <alignment wrapText="1"/>
    </xf>
    <xf numFmtId="164" fontId="8" fillId="2" borderId="1" xfId="0" applyNumberFormat="1" applyFont="1" applyFill="1" applyBorder="1" applyAlignment="1" applyProtection="1">
      <alignment wrapText="1"/>
    </xf>
    <xf numFmtId="164" fontId="8" fillId="2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3" borderId="2" xfId="0" applyNumberFormat="1" applyFont="1" applyFill="1" applyBorder="1" applyAlignment="1" applyProtection="1"/>
    <xf numFmtId="0" fontId="7" fillId="4" borderId="3" xfId="0" applyNumberFormat="1" applyFont="1" applyFill="1" applyBorder="1" applyAlignment="1" applyProtection="1"/>
    <xf numFmtId="0" fontId="8" fillId="4" borderId="3" xfId="0" applyNumberFormat="1" applyFont="1" applyFill="1" applyBorder="1" applyAlignment="1" applyProtection="1"/>
    <xf numFmtId="0" fontId="8" fillId="4" borderId="4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2" fontId="8" fillId="4" borderId="3" xfId="0" applyNumberFormat="1" applyFont="1" applyFill="1" applyBorder="1" applyAlignment="1" applyProtection="1"/>
    <xf numFmtId="164" fontId="8" fillId="4" borderId="3" xfId="0" applyNumberFormat="1" applyFont="1" applyFill="1" applyBorder="1" applyAlignment="1" applyProtection="1"/>
    <xf numFmtId="164" fontId="8" fillId="4" borderId="4" xfId="0" applyNumberFormat="1" applyFont="1" applyFill="1" applyBorder="1" applyAlignment="1" applyProtection="1"/>
    <xf numFmtId="164" fontId="8" fillId="4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3" borderId="7" xfId="0" applyNumberFormat="1" applyFont="1" applyFill="1" applyBorder="1" applyAlignment="1" applyProtection="1"/>
    <xf numFmtId="0" fontId="7" fillId="4" borderId="8" xfId="0" applyNumberFormat="1" applyFont="1" applyFill="1" applyBorder="1" applyAlignment="1" applyProtection="1"/>
    <xf numFmtId="0" fontId="8" fillId="4" borderId="8" xfId="0" applyNumberFormat="1" applyFont="1" applyFill="1" applyBorder="1" applyAlignment="1" applyProtection="1"/>
    <xf numFmtId="0" fontId="8" fillId="4" borderId="9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2" fontId="8" fillId="4" borderId="8" xfId="0" applyNumberFormat="1" applyFont="1" applyFill="1" applyBorder="1" applyAlignment="1" applyProtection="1"/>
    <xf numFmtId="164" fontId="8" fillId="4" borderId="8" xfId="0" applyNumberFormat="1" applyFont="1" applyFill="1" applyBorder="1" applyAlignment="1" applyProtection="1"/>
    <xf numFmtId="164" fontId="8" fillId="4" borderId="9" xfId="0" applyNumberFormat="1" applyFont="1" applyFill="1" applyBorder="1" applyAlignment="1" applyProtection="1"/>
    <xf numFmtId="164" fontId="8" fillId="4" borderId="10" xfId="0" applyNumberFormat="1" applyFont="1" applyFill="1" applyBorder="1" applyAlignment="1" applyProtection="1"/>
    <xf numFmtId="0" fontId="6" fillId="3" borderId="11" xfId="0" applyNumberFormat="1" applyFont="1" applyFill="1" applyBorder="1" applyAlignment="1" applyProtection="1"/>
    <xf numFmtId="0" fontId="7" fillId="4" borderId="12" xfId="0" applyNumberFormat="1" applyFont="1" applyFill="1" applyBorder="1" applyAlignment="1" applyProtection="1"/>
    <xf numFmtId="0" fontId="8" fillId="4" borderId="12" xfId="0" applyNumberFormat="1" applyFont="1" applyFill="1" applyBorder="1" applyAlignment="1" applyProtection="1"/>
    <xf numFmtId="0" fontId="8" fillId="4" borderId="13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2" fontId="8" fillId="4" borderId="12" xfId="0" applyNumberFormat="1" applyFont="1" applyFill="1" applyBorder="1" applyAlignment="1" applyProtection="1"/>
    <xf numFmtId="164" fontId="8" fillId="4" borderId="12" xfId="0" applyNumberFormat="1" applyFont="1" applyFill="1" applyBorder="1" applyAlignment="1" applyProtection="1"/>
    <xf numFmtId="164" fontId="8" fillId="4" borderId="13" xfId="0" applyNumberFormat="1" applyFont="1" applyFill="1" applyBorder="1" applyAlignment="1" applyProtection="1"/>
    <xf numFmtId="164" fontId="8" fillId="4" borderId="14" xfId="0" applyNumberFormat="1" applyFont="1" applyFill="1" applyBorder="1" applyAlignment="1" applyProtection="1"/>
    <xf numFmtId="164" fontId="8" fillId="5" borderId="1" xfId="0" applyNumberFormat="1" applyFont="1" applyFill="1" applyBorder="1" applyAlignment="1" applyProtection="1"/>
    <xf numFmtId="164" fontId="8" fillId="5" borderId="0" xfId="0" applyNumberFormat="1" applyFont="1" applyFill="1" applyBorder="1" applyAlignment="1" applyProtection="1"/>
    <xf numFmtId="0" fontId="8" fillId="4" borderId="3" xfId="0" applyNumberFormat="1" applyFont="1" applyFill="1" applyBorder="1" applyAlignment="1" applyProtection="1">
      <alignment wrapText="1"/>
    </xf>
    <xf numFmtId="0" fontId="8" fillId="4" borderId="8" xfId="0" applyNumberFormat="1" applyFont="1" applyFill="1" applyBorder="1" applyAlignment="1" applyProtection="1">
      <alignment wrapText="1"/>
    </xf>
    <xf numFmtId="0" fontId="8" fillId="4" borderId="12" xfId="0" applyNumberFormat="1" applyFont="1" applyFill="1" applyBorder="1" applyAlignment="1" applyProtection="1">
      <alignment wrapText="1"/>
    </xf>
    <xf numFmtId="0" fontId="10" fillId="4" borderId="8" xfId="0" applyNumberFormat="1" applyFont="1" applyFill="1" applyBorder="1" applyAlignment="1" applyProtection="1">
      <alignment wrapText="1"/>
    </xf>
    <xf numFmtId="0" fontId="6" fillId="3" borderId="15" xfId="0" applyNumberFormat="1" applyFont="1" applyFill="1" applyBorder="1" applyAlignment="1" applyProtection="1"/>
    <xf numFmtId="0" fontId="7" fillId="4" borderId="16" xfId="0" applyNumberFormat="1" applyFont="1" applyFill="1" applyBorder="1" applyAlignment="1" applyProtection="1"/>
    <xf numFmtId="0" fontId="8" fillId="4" borderId="16" xfId="0" applyNumberFormat="1" applyFont="1" applyFill="1" applyBorder="1" applyAlignment="1" applyProtection="1"/>
    <xf numFmtId="0" fontId="8" fillId="4" borderId="17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2" fontId="8" fillId="4" borderId="16" xfId="0" applyNumberFormat="1" applyFont="1" applyFill="1" applyBorder="1" applyAlignment="1" applyProtection="1"/>
    <xf numFmtId="164" fontId="8" fillId="4" borderId="16" xfId="0" applyNumberFormat="1" applyFont="1" applyFill="1" applyBorder="1" applyAlignment="1" applyProtection="1"/>
    <xf numFmtId="164" fontId="8" fillId="4" borderId="17" xfId="0" applyNumberFormat="1" applyFont="1" applyFill="1" applyBorder="1" applyAlignment="1" applyProtection="1"/>
    <xf numFmtId="164" fontId="8" fillId="4" borderId="18" xfId="0" applyNumberFormat="1" applyFont="1" applyFill="1" applyBorder="1" applyAlignment="1" applyProtection="1"/>
    <xf numFmtId="2" fontId="8" fillId="0" borderId="6" xfId="0" applyNumberFormat="1" applyFont="1" applyFill="1" applyBorder="1" applyAlignment="1" applyProtection="1"/>
    <xf numFmtId="0" fontId="6" fillId="4" borderId="8" xfId="0" applyNumberFormat="1" applyFont="1" applyFill="1" applyBorder="1" applyAlignment="1" applyProtection="1"/>
    <xf numFmtId="0" fontId="6" fillId="3" borderId="19" xfId="0" applyNumberFormat="1" applyFont="1" applyFill="1" applyBorder="1" applyAlignment="1" applyProtection="1"/>
    <xf numFmtId="0" fontId="7" fillId="4" borderId="20" xfId="0" applyNumberFormat="1" applyFont="1" applyFill="1" applyBorder="1" applyAlignment="1" applyProtection="1"/>
    <xf numFmtId="0" fontId="8" fillId="4" borderId="20" xfId="0" applyNumberFormat="1" applyFont="1" applyFill="1" applyBorder="1" applyAlignment="1" applyProtection="1"/>
    <xf numFmtId="0" fontId="8" fillId="4" borderId="21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2" fontId="8" fillId="4" borderId="20" xfId="0" applyNumberFormat="1" applyFont="1" applyFill="1" applyBorder="1" applyAlignment="1" applyProtection="1"/>
    <xf numFmtId="164" fontId="8" fillId="4" borderId="20" xfId="0" applyNumberFormat="1" applyFont="1" applyFill="1" applyBorder="1" applyAlignment="1" applyProtection="1"/>
    <xf numFmtId="0" fontId="10" fillId="4" borderId="8" xfId="0" applyNumberFormat="1" applyFont="1" applyFill="1" applyBorder="1" applyAlignment="1" applyProtection="1"/>
    <xf numFmtId="0" fontId="6" fillId="3" borderId="7" xfId="0" quotePrefix="1" applyNumberFormat="1" applyFont="1" applyFill="1" applyBorder="1" applyAlignment="1" applyProtection="1"/>
    <xf numFmtId="0" fontId="7" fillId="4" borderId="8" xfId="0" quotePrefix="1" applyNumberFormat="1" applyFont="1" applyFill="1" applyBorder="1" applyAlignment="1" applyProtection="1"/>
    <xf numFmtId="0" fontId="8" fillId="4" borderId="8" xfId="0" quotePrefix="1" applyNumberFormat="1" applyFont="1" applyFill="1" applyBorder="1" applyAlignment="1" applyProtection="1"/>
    <xf numFmtId="0" fontId="8" fillId="4" borderId="9" xfId="0" quotePrefix="1" applyNumberFormat="1" applyFont="1" applyFill="1" applyBorder="1" applyAlignment="1" applyProtection="1"/>
    <xf numFmtId="2" fontId="8" fillId="4" borderId="8" xfId="0" quotePrefix="1" applyNumberFormat="1" applyFont="1" applyFill="1" applyBorder="1" applyAlignment="1" applyProtection="1"/>
    <xf numFmtId="164" fontId="8" fillId="4" borderId="8" xfId="0" quotePrefix="1" applyNumberFormat="1" applyFont="1" applyFill="1" applyBorder="1" applyAlignment="1" applyProtection="1"/>
    <xf numFmtId="0" fontId="8" fillId="0" borderId="6" xfId="0" quotePrefix="1" applyNumberFormat="1" applyFont="1" applyFill="1" applyBorder="1" applyAlignment="1" applyProtection="1"/>
    <xf numFmtId="0" fontId="10" fillId="4" borderId="8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0" fontId="10" fillId="4" borderId="9" xfId="0" applyNumberFormat="1" applyFont="1" applyFill="1" applyBorder="1" applyAlignment="1" applyProtection="1"/>
    <xf numFmtId="0" fontId="8" fillId="4" borderId="8" xfId="0" applyNumberFormat="1" applyFont="1" applyFill="1" applyBorder="1" applyAlignment="1" applyProtection="1">
      <alignment vertical="center" wrapText="1"/>
    </xf>
    <xf numFmtId="0" fontId="6" fillId="3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/>
    <xf numFmtId="2" fontId="8" fillId="4" borderId="0" xfId="0" applyNumberFormat="1" applyFont="1" applyFill="1" applyBorder="1" applyAlignment="1" applyProtection="1"/>
    <xf numFmtId="164" fontId="8" fillId="4" borderId="0" xfId="0" applyNumberFormat="1" applyFont="1" applyFill="1" applyBorder="1" applyAlignment="1" applyProtection="1"/>
    <xf numFmtId="0" fontId="11" fillId="4" borderId="22" xfId="0" applyNumberFormat="1" applyFont="1" applyFill="1" applyBorder="1" applyAlignment="1" applyProtection="1"/>
    <xf numFmtId="0" fontId="8" fillId="4" borderId="23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2" fontId="8" fillId="4" borderId="23" xfId="0" applyNumberFormat="1" applyFont="1" applyFill="1" applyBorder="1" applyAlignment="1" applyProtection="1"/>
    <xf numFmtId="164" fontId="8" fillId="4" borderId="24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34"/>
  <sheetViews>
    <sheetView tabSelected="1" view="pageBreakPreview" zoomScaleSheetLayoutView="100" workbookViewId="0">
      <selection activeCell="J11" sqref="J11"/>
    </sheetView>
  </sheetViews>
  <sheetFormatPr baseColWidth="10" defaultColWidth="9.140625" defaultRowHeight="12.75" customHeight="1"/>
  <cols>
    <col min="1" max="1" width="3.85546875" style="1" customWidth="1"/>
    <col min="2" max="2" width="9.28515625" style="1" hidden="1" customWidth="1"/>
    <col min="3" max="3" width="4.5703125" style="1" customWidth="1"/>
    <col min="4" max="4" width="49.28515625" style="1" customWidth="1"/>
    <col min="5" max="5" width="9.28515625" style="1" customWidth="1"/>
    <col min="6" max="7" width="0" style="1" hidden="1" bestFit="1" customWidth="1"/>
    <col min="8" max="8" width="12.85546875" style="1" customWidth="1"/>
    <col min="9" max="11" width="12.140625" style="95" customWidth="1"/>
    <col min="12" max="12" width="14.42578125" style="95" customWidth="1"/>
    <col min="13" max="13" width="12.140625" style="95" customWidth="1"/>
    <col min="14" max="16" width="14.42578125" style="95" customWidth="1"/>
    <col min="17" max="17" width="9.85546875" style="1" customWidth="1"/>
    <col min="18" max="18" width="0" style="1" hidden="1" bestFit="1" customWidth="1"/>
    <col min="19" max="16384" width="9.140625" style="1"/>
  </cols>
  <sheetData>
    <row r="2" spans="2:18" ht="12.75" customHeight="1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6.5" customHeight="1">
      <c r="C3" s="3" t="s">
        <v>192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6.5" customHeight="1">
      <c r="C4" s="4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2.75" customHeight="1">
      <c r="B5" s="5"/>
      <c r="C5" s="6"/>
      <c r="D5" s="7" t="s">
        <v>2</v>
      </c>
      <c r="E5" s="7" t="s">
        <v>2</v>
      </c>
      <c r="H5" s="8" t="s">
        <v>2</v>
      </c>
      <c r="I5" s="9"/>
      <c r="J5" s="9"/>
      <c r="K5" s="9"/>
      <c r="L5" s="9"/>
      <c r="M5" s="9"/>
      <c r="N5" s="9"/>
      <c r="O5" s="9"/>
      <c r="P5" s="9"/>
      <c r="Q5" s="7" t="s">
        <v>2</v>
      </c>
    </row>
    <row r="6" spans="2:18" s="19" customFormat="1" ht="53.25" customHeight="1" thickBot="1">
      <c r="B6" s="10" t="s">
        <v>3</v>
      </c>
      <c r="C6" s="11" t="s">
        <v>3</v>
      </c>
      <c r="D6" s="12" t="s">
        <v>4</v>
      </c>
      <c r="E6" s="13" t="s">
        <v>5</v>
      </c>
      <c r="F6" s="14"/>
      <c r="G6" s="14"/>
      <c r="H6" s="15" t="s">
        <v>6</v>
      </c>
      <c r="I6" s="16" t="s">
        <v>7</v>
      </c>
      <c r="J6" s="16" t="s">
        <v>8</v>
      </c>
      <c r="K6" s="16" t="s">
        <v>9</v>
      </c>
      <c r="L6" s="16" t="s">
        <v>10</v>
      </c>
      <c r="M6" s="16" t="s">
        <v>11</v>
      </c>
      <c r="N6" s="17"/>
      <c r="O6" s="17"/>
      <c r="P6" s="17"/>
      <c r="Q6" s="18" t="s">
        <v>2</v>
      </c>
    </row>
    <row r="7" spans="2:18" ht="22.5" customHeight="1">
      <c r="B7" s="20" t="s">
        <v>12</v>
      </c>
      <c r="C7" s="21" t="s">
        <v>3</v>
      </c>
      <c r="D7" s="22" t="s">
        <v>13</v>
      </c>
      <c r="E7" s="23" t="s">
        <v>14</v>
      </c>
      <c r="F7" s="24"/>
      <c r="G7" s="24"/>
      <c r="H7" s="25">
        <v>2</v>
      </c>
      <c r="I7" s="26"/>
      <c r="J7" s="26"/>
      <c r="K7" s="26"/>
      <c r="L7" s="27">
        <f t="shared" ref="L7:L11" si="0">H7*K7</f>
        <v>0</v>
      </c>
      <c r="M7" s="26"/>
      <c r="N7" s="28"/>
      <c r="O7" s="28"/>
      <c r="P7" s="28"/>
      <c r="Q7" s="29" t="s">
        <v>2</v>
      </c>
      <c r="R7" s="30"/>
    </row>
    <row r="8" spans="2:18" ht="22.5" customHeight="1">
      <c r="B8" s="31" t="s">
        <v>15</v>
      </c>
      <c r="C8" s="32" t="s">
        <v>3</v>
      </c>
      <c r="D8" s="33" t="s">
        <v>16</v>
      </c>
      <c r="E8" s="34" t="s">
        <v>14</v>
      </c>
      <c r="F8" s="35"/>
      <c r="G8" s="35"/>
      <c r="H8" s="36">
        <v>14</v>
      </c>
      <c r="I8" s="37"/>
      <c r="J8" s="37"/>
      <c r="K8" s="37"/>
      <c r="L8" s="38">
        <f t="shared" si="0"/>
        <v>0</v>
      </c>
      <c r="M8" s="37"/>
      <c r="N8" s="39"/>
      <c r="O8" s="39"/>
      <c r="P8" s="39"/>
      <c r="Q8" s="29" t="s">
        <v>2</v>
      </c>
      <c r="R8" s="30"/>
    </row>
    <row r="9" spans="2:18" ht="22.5" customHeight="1">
      <c r="B9" s="31" t="s">
        <v>17</v>
      </c>
      <c r="C9" s="32" t="s">
        <v>3</v>
      </c>
      <c r="D9" s="33" t="s">
        <v>18</v>
      </c>
      <c r="E9" s="34" t="s">
        <v>19</v>
      </c>
      <c r="F9" s="35"/>
      <c r="G9" s="35"/>
      <c r="H9" s="36">
        <v>30</v>
      </c>
      <c r="I9" s="37"/>
      <c r="J9" s="37"/>
      <c r="K9" s="37"/>
      <c r="L9" s="38">
        <f t="shared" si="0"/>
        <v>0</v>
      </c>
      <c r="M9" s="37"/>
      <c r="N9" s="39"/>
      <c r="O9" s="39"/>
      <c r="P9" s="39"/>
      <c r="Q9" s="29" t="s">
        <v>2</v>
      </c>
      <c r="R9" s="30"/>
    </row>
    <row r="10" spans="2:18" ht="22.5" customHeight="1">
      <c r="B10" s="31" t="s">
        <v>20</v>
      </c>
      <c r="C10" s="32" t="s">
        <v>3</v>
      </c>
      <c r="D10" s="33" t="s">
        <v>21</v>
      </c>
      <c r="E10" s="34" t="s">
        <v>14</v>
      </c>
      <c r="F10" s="35"/>
      <c r="G10" s="35"/>
      <c r="H10" s="36">
        <v>300</v>
      </c>
      <c r="I10" s="37"/>
      <c r="J10" s="37"/>
      <c r="K10" s="37"/>
      <c r="L10" s="38">
        <f t="shared" si="0"/>
        <v>0</v>
      </c>
      <c r="M10" s="37"/>
      <c r="N10" s="39"/>
      <c r="O10" s="39"/>
      <c r="P10" s="39"/>
      <c r="Q10" s="29"/>
      <c r="R10" s="30"/>
    </row>
    <row r="11" spans="2:18" ht="22.5" customHeight="1" thickBot="1">
      <c r="B11" s="40" t="s">
        <v>22</v>
      </c>
      <c r="C11" s="41" t="s">
        <v>3</v>
      </c>
      <c r="D11" s="42" t="s">
        <v>23</v>
      </c>
      <c r="E11" s="43" t="s">
        <v>14</v>
      </c>
      <c r="F11" s="44"/>
      <c r="G11" s="44"/>
      <c r="H11" s="45">
        <v>1120</v>
      </c>
      <c r="I11" s="46"/>
      <c r="J11" s="46"/>
      <c r="K11" s="46"/>
      <c r="L11" s="47">
        <f t="shared" si="0"/>
        <v>0</v>
      </c>
      <c r="M11" s="46"/>
      <c r="N11" s="48"/>
      <c r="O11" s="48"/>
      <c r="P11" s="48"/>
      <c r="Q11" s="29"/>
      <c r="R11" s="30"/>
    </row>
    <row r="12" spans="2:18" ht="12.75" customHeight="1">
      <c r="B12" s="5"/>
      <c r="C12" s="6"/>
      <c r="D12" s="7" t="s">
        <v>2</v>
      </c>
      <c r="E12" s="7" t="s">
        <v>2</v>
      </c>
      <c r="H12" s="7" t="s">
        <v>2</v>
      </c>
      <c r="I12" s="9"/>
      <c r="J12" s="9"/>
      <c r="K12" s="9"/>
      <c r="L12" s="49">
        <f>SUM(L7:L11)</f>
        <v>0</v>
      </c>
      <c r="M12" s="9"/>
      <c r="N12" s="50"/>
      <c r="O12" s="50"/>
      <c r="P12" s="50"/>
      <c r="Q12" s="7" t="s">
        <v>2</v>
      </c>
    </row>
    <row r="13" spans="2:18" ht="12.75" customHeight="1">
      <c r="B13" s="5"/>
      <c r="C13" s="6"/>
      <c r="D13" s="7" t="s">
        <v>2</v>
      </c>
      <c r="E13" s="7" t="s">
        <v>2</v>
      </c>
      <c r="H13" s="7" t="s">
        <v>2</v>
      </c>
      <c r="I13" s="9"/>
      <c r="J13" s="9"/>
      <c r="K13" s="9"/>
      <c r="L13" s="9"/>
      <c r="M13" s="9"/>
      <c r="N13" s="9"/>
      <c r="O13" s="9"/>
      <c r="P13" s="9"/>
      <c r="Q13" s="7" t="s">
        <v>2</v>
      </c>
    </row>
    <row r="14" spans="2:18" s="19" customFormat="1" ht="53.25" customHeight="1" thickBot="1">
      <c r="B14" s="10" t="s">
        <v>3</v>
      </c>
      <c r="C14" s="11" t="s">
        <v>3</v>
      </c>
      <c r="D14" s="12" t="s">
        <v>24</v>
      </c>
      <c r="E14" s="13" t="s">
        <v>5</v>
      </c>
      <c r="F14" s="14"/>
      <c r="G14" s="14"/>
      <c r="H14" s="15" t="s">
        <v>6</v>
      </c>
      <c r="I14" s="16" t="s">
        <v>7</v>
      </c>
      <c r="J14" s="16" t="s">
        <v>8</v>
      </c>
      <c r="K14" s="16" t="s">
        <v>9</v>
      </c>
      <c r="L14" s="16" t="s">
        <v>10</v>
      </c>
      <c r="M14" s="16" t="s">
        <v>11</v>
      </c>
      <c r="N14" s="17"/>
      <c r="O14" s="17"/>
      <c r="P14" s="17"/>
      <c r="Q14" s="18" t="s">
        <v>2</v>
      </c>
    </row>
    <row r="15" spans="2:18" ht="34.5" customHeight="1">
      <c r="B15" s="20" t="s">
        <v>25</v>
      </c>
      <c r="C15" s="21" t="s">
        <v>26</v>
      </c>
      <c r="D15" s="51" t="s">
        <v>27</v>
      </c>
      <c r="E15" s="23" t="s">
        <v>28</v>
      </c>
      <c r="F15" s="24"/>
      <c r="G15" s="24"/>
      <c r="H15" s="25">
        <v>2</v>
      </c>
      <c r="I15" s="26"/>
      <c r="J15" s="26"/>
      <c r="K15" s="26"/>
      <c r="L15" s="27">
        <f>H15*K15</f>
        <v>0</v>
      </c>
      <c r="M15" s="26"/>
      <c r="N15" s="28"/>
      <c r="O15" s="28"/>
      <c r="P15" s="28"/>
      <c r="Q15" s="29" t="s">
        <v>2</v>
      </c>
      <c r="R15" s="30"/>
    </row>
    <row r="16" spans="2:18" ht="33.75" customHeight="1">
      <c r="B16" s="31" t="s">
        <v>29</v>
      </c>
      <c r="C16" s="32" t="s">
        <v>26</v>
      </c>
      <c r="D16" s="52" t="s">
        <v>30</v>
      </c>
      <c r="E16" s="34" t="s">
        <v>19</v>
      </c>
      <c r="F16" s="35"/>
      <c r="G16" s="35"/>
      <c r="H16" s="36">
        <v>4</v>
      </c>
      <c r="I16" s="37"/>
      <c r="J16" s="37"/>
      <c r="K16" s="37"/>
      <c r="L16" s="38">
        <f>H16*K16</f>
        <v>0</v>
      </c>
      <c r="M16" s="37"/>
      <c r="N16" s="39"/>
      <c r="O16" s="39"/>
      <c r="P16" s="39"/>
      <c r="Q16" s="29" t="s">
        <v>2</v>
      </c>
      <c r="R16" s="30"/>
    </row>
    <row r="17" spans="2:18" ht="20.25" customHeight="1">
      <c r="B17" s="31" t="s">
        <v>31</v>
      </c>
      <c r="C17" s="32" t="s">
        <v>26</v>
      </c>
      <c r="D17" s="33" t="s">
        <v>32</v>
      </c>
      <c r="E17" s="34" t="s">
        <v>28</v>
      </c>
      <c r="F17" s="35"/>
      <c r="G17" s="35"/>
      <c r="H17" s="36">
        <v>4</v>
      </c>
      <c r="I17" s="37"/>
      <c r="J17" s="37"/>
      <c r="K17" s="37"/>
      <c r="L17" s="38">
        <f>H17*K17</f>
        <v>0</v>
      </c>
      <c r="M17" s="37"/>
      <c r="N17" s="39"/>
      <c r="O17" s="39"/>
      <c r="P17" s="39"/>
      <c r="Q17" s="29" t="s">
        <v>2</v>
      </c>
      <c r="R17" s="30"/>
    </row>
    <row r="18" spans="2:18" ht="28.5" customHeight="1">
      <c r="B18" s="31" t="s">
        <v>33</v>
      </c>
      <c r="C18" s="32" t="s">
        <v>26</v>
      </c>
      <c r="D18" s="52" t="s">
        <v>34</v>
      </c>
      <c r="E18" s="34" t="s">
        <v>28</v>
      </c>
      <c r="F18" s="35"/>
      <c r="G18" s="35"/>
      <c r="H18" s="36">
        <v>8</v>
      </c>
      <c r="I18" s="37"/>
      <c r="J18" s="37"/>
      <c r="K18" s="37"/>
      <c r="L18" s="38">
        <f>H18*K18</f>
        <v>0</v>
      </c>
      <c r="M18" s="37"/>
      <c r="N18" s="39"/>
      <c r="O18" s="39"/>
      <c r="P18" s="39"/>
      <c r="Q18" s="29" t="s">
        <v>2</v>
      </c>
      <c r="R18" s="30"/>
    </row>
    <row r="19" spans="2:18" ht="32.25" customHeight="1" thickBot="1">
      <c r="B19" s="40" t="s">
        <v>35</v>
      </c>
      <c r="C19" s="41" t="s">
        <v>26</v>
      </c>
      <c r="D19" s="53" t="s">
        <v>36</v>
      </c>
      <c r="E19" s="43" t="s">
        <v>28</v>
      </c>
      <c r="F19" s="44"/>
      <c r="G19" s="44"/>
      <c r="H19" s="45">
        <v>8</v>
      </c>
      <c r="I19" s="46"/>
      <c r="J19" s="46"/>
      <c r="K19" s="46"/>
      <c r="L19" s="47">
        <f>H19*K19</f>
        <v>0</v>
      </c>
      <c r="M19" s="46"/>
      <c r="N19" s="48"/>
      <c r="O19" s="48"/>
      <c r="P19" s="48"/>
      <c r="Q19" s="29" t="s">
        <v>2</v>
      </c>
      <c r="R19" s="30"/>
    </row>
    <row r="20" spans="2:18" ht="12.75" customHeight="1">
      <c r="B20" s="5"/>
      <c r="C20" s="6"/>
      <c r="D20" s="7" t="s">
        <v>2</v>
      </c>
      <c r="E20" s="7" t="s">
        <v>2</v>
      </c>
      <c r="H20" s="7" t="s">
        <v>2</v>
      </c>
      <c r="I20" s="9"/>
      <c r="J20" s="9"/>
      <c r="K20" s="9"/>
      <c r="L20" s="49">
        <f>SUM(L15:L19)</f>
        <v>0</v>
      </c>
      <c r="M20" s="9"/>
      <c r="N20" s="50"/>
      <c r="O20" s="50"/>
      <c r="P20" s="50"/>
      <c r="Q20" s="7" t="s">
        <v>2</v>
      </c>
    </row>
    <row r="21" spans="2:18" ht="17.25" customHeight="1">
      <c r="B21" s="5"/>
      <c r="C21" s="6"/>
      <c r="D21" s="7" t="s">
        <v>2</v>
      </c>
      <c r="E21" s="7" t="s">
        <v>2</v>
      </c>
      <c r="H21" s="7" t="s">
        <v>2</v>
      </c>
      <c r="I21" s="9"/>
      <c r="J21" s="9"/>
      <c r="K21" s="9"/>
      <c r="L21" s="9"/>
      <c r="M21" s="9"/>
      <c r="N21" s="9"/>
      <c r="O21" s="9"/>
      <c r="P21" s="9"/>
      <c r="Q21" s="7" t="s">
        <v>2</v>
      </c>
    </row>
    <row r="22" spans="2:18" s="19" customFormat="1" ht="53.25" customHeight="1" thickBot="1">
      <c r="B22" s="10" t="s">
        <v>3</v>
      </c>
      <c r="C22" s="11" t="s">
        <v>3</v>
      </c>
      <c r="D22" s="12" t="s">
        <v>37</v>
      </c>
      <c r="E22" s="13" t="s">
        <v>5</v>
      </c>
      <c r="F22" s="14"/>
      <c r="G22" s="14"/>
      <c r="H22" s="15" t="s">
        <v>6</v>
      </c>
      <c r="I22" s="16" t="s">
        <v>7</v>
      </c>
      <c r="J22" s="16" t="s">
        <v>8</v>
      </c>
      <c r="K22" s="16" t="s">
        <v>9</v>
      </c>
      <c r="L22" s="16" t="s">
        <v>10</v>
      </c>
      <c r="M22" s="16" t="s">
        <v>11</v>
      </c>
      <c r="N22" s="17"/>
      <c r="O22" s="17"/>
      <c r="P22" s="17"/>
      <c r="Q22" s="18" t="s">
        <v>2</v>
      </c>
    </row>
    <row r="23" spans="2:18" ht="21.75" customHeight="1">
      <c r="B23" s="20" t="s">
        <v>38</v>
      </c>
      <c r="C23" s="21" t="s">
        <v>39</v>
      </c>
      <c r="D23" s="22" t="s">
        <v>40</v>
      </c>
      <c r="E23" s="23" t="s">
        <v>41</v>
      </c>
      <c r="F23" s="24"/>
      <c r="G23" s="24"/>
      <c r="H23" s="25">
        <f>140*50</f>
        <v>7000</v>
      </c>
      <c r="I23" s="26"/>
      <c r="J23" s="26"/>
      <c r="K23" s="26"/>
      <c r="L23" s="27">
        <f>H23*K23</f>
        <v>0</v>
      </c>
      <c r="M23" s="26"/>
      <c r="N23" s="28"/>
      <c r="O23" s="28"/>
      <c r="P23" s="28"/>
      <c r="Q23" s="29" t="s">
        <v>2</v>
      </c>
      <c r="R23" s="30"/>
    </row>
    <row r="24" spans="2:18" ht="12.75" customHeight="1">
      <c r="B24" s="5"/>
      <c r="C24" s="6"/>
      <c r="D24" s="7" t="s">
        <v>2</v>
      </c>
      <c r="E24" s="7" t="s">
        <v>2</v>
      </c>
      <c r="H24" s="8" t="s">
        <v>2</v>
      </c>
      <c r="I24" s="9"/>
      <c r="J24" s="9"/>
      <c r="K24" s="9"/>
      <c r="L24" s="49">
        <f>SUM(L23:L23)</f>
        <v>0</v>
      </c>
      <c r="M24" s="9"/>
      <c r="N24" s="50"/>
      <c r="O24" s="50"/>
      <c r="P24" s="50"/>
      <c r="Q24" s="7" t="s">
        <v>2</v>
      </c>
    </row>
    <row r="25" spans="2:18" ht="12.75" customHeight="1">
      <c r="B25" s="5"/>
      <c r="C25" s="6"/>
      <c r="D25" s="7" t="s">
        <v>2</v>
      </c>
      <c r="E25" s="7" t="s">
        <v>2</v>
      </c>
      <c r="H25" s="8" t="s">
        <v>2</v>
      </c>
      <c r="I25" s="9"/>
      <c r="J25" s="9"/>
      <c r="K25" s="9"/>
      <c r="L25" s="9"/>
      <c r="M25" s="9"/>
      <c r="N25" s="9"/>
      <c r="O25" s="9"/>
      <c r="P25" s="9"/>
      <c r="Q25" s="7" t="s">
        <v>2</v>
      </c>
    </row>
    <row r="26" spans="2:18" s="19" customFormat="1" ht="53.25" customHeight="1">
      <c r="B26" s="10" t="s">
        <v>3</v>
      </c>
      <c r="C26" s="11" t="s">
        <v>3</v>
      </c>
      <c r="D26" s="12" t="s">
        <v>42</v>
      </c>
      <c r="E26" s="13" t="s">
        <v>5</v>
      </c>
      <c r="F26" s="14"/>
      <c r="G26" s="14"/>
      <c r="H26" s="15" t="s">
        <v>6</v>
      </c>
      <c r="I26" s="16" t="s">
        <v>7</v>
      </c>
      <c r="J26" s="16" t="s">
        <v>8</v>
      </c>
      <c r="K26" s="16" t="s">
        <v>9</v>
      </c>
      <c r="L26" s="16" t="s">
        <v>10</v>
      </c>
      <c r="M26" s="16" t="s">
        <v>11</v>
      </c>
      <c r="N26" s="17"/>
      <c r="O26" s="17"/>
      <c r="P26" s="17"/>
      <c r="Q26" s="18" t="s">
        <v>2</v>
      </c>
    </row>
    <row r="27" spans="2:18" ht="23.25" customHeight="1">
      <c r="B27" s="31" t="s">
        <v>43</v>
      </c>
      <c r="C27" s="32" t="s">
        <v>44</v>
      </c>
      <c r="D27" s="52" t="s">
        <v>45</v>
      </c>
      <c r="E27" s="34" t="s">
        <v>19</v>
      </c>
      <c r="F27" s="35"/>
      <c r="G27" s="35"/>
      <c r="H27" s="36">
        <v>40</v>
      </c>
      <c r="I27" s="37"/>
      <c r="J27" s="37"/>
      <c r="K27" s="37"/>
      <c r="L27" s="38">
        <f t="shared" ref="L27:L31" si="1">H27*K27</f>
        <v>0</v>
      </c>
      <c r="M27" s="37"/>
      <c r="N27" s="39"/>
      <c r="O27" s="39"/>
      <c r="P27" s="39"/>
      <c r="Q27" s="29" t="s">
        <v>2</v>
      </c>
      <c r="R27" s="30"/>
    </row>
    <row r="28" spans="2:18" ht="23.25" customHeight="1">
      <c r="B28" s="31" t="s">
        <v>46</v>
      </c>
      <c r="C28" s="32" t="s">
        <v>44</v>
      </c>
      <c r="D28" s="52" t="s">
        <v>47</v>
      </c>
      <c r="E28" s="34" t="s">
        <v>48</v>
      </c>
      <c r="F28" s="35"/>
      <c r="G28" s="35"/>
      <c r="H28" s="36">
        <v>260</v>
      </c>
      <c r="I28" s="37"/>
      <c r="J28" s="37"/>
      <c r="K28" s="37"/>
      <c r="L28" s="38">
        <f t="shared" si="1"/>
        <v>0</v>
      </c>
      <c r="M28" s="37"/>
      <c r="N28" s="39"/>
      <c r="O28" s="39"/>
      <c r="P28" s="39"/>
      <c r="Q28" s="29" t="s">
        <v>2</v>
      </c>
      <c r="R28" s="30"/>
    </row>
    <row r="29" spans="2:18" ht="23.25" customHeight="1">
      <c r="B29" s="31" t="s">
        <v>49</v>
      </c>
      <c r="C29" s="32" t="s">
        <v>44</v>
      </c>
      <c r="D29" s="54" t="s">
        <v>50</v>
      </c>
      <c r="E29" s="34" t="s">
        <v>14</v>
      </c>
      <c r="F29" s="35"/>
      <c r="G29" s="35"/>
      <c r="H29" s="36">
        <f>13*30</f>
        <v>390</v>
      </c>
      <c r="I29" s="37"/>
      <c r="J29" s="37"/>
      <c r="K29" s="37"/>
      <c r="L29" s="38">
        <f t="shared" si="1"/>
        <v>0</v>
      </c>
      <c r="M29" s="37"/>
      <c r="N29" s="39"/>
      <c r="O29" s="39"/>
      <c r="P29" s="39"/>
      <c r="Q29" s="29">
        <f>+H29/30</f>
        <v>13</v>
      </c>
      <c r="R29" s="30"/>
    </row>
    <row r="30" spans="2:18" ht="23.25" customHeight="1">
      <c r="B30" s="31" t="s">
        <v>51</v>
      </c>
      <c r="C30" s="32" t="s">
        <v>44</v>
      </c>
      <c r="D30" s="52" t="s">
        <v>52</v>
      </c>
      <c r="E30" s="34" t="s">
        <v>53</v>
      </c>
      <c r="F30" s="35"/>
      <c r="G30" s="35"/>
      <c r="H30" s="36">
        <v>56</v>
      </c>
      <c r="I30" s="37"/>
      <c r="J30" s="37"/>
      <c r="K30" s="37"/>
      <c r="L30" s="38">
        <f t="shared" si="1"/>
        <v>0</v>
      </c>
      <c r="M30" s="37"/>
      <c r="N30" s="39"/>
      <c r="O30" s="39"/>
      <c r="P30" s="39"/>
      <c r="Q30" s="29" t="s">
        <v>2</v>
      </c>
      <c r="R30" s="30"/>
    </row>
    <row r="31" spans="2:18" ht="23.25" customHeight="1" thickBot="1">
      <c r="B31" s="40" t="s">
        <v>54</v>
      </c>
      <c r="C31" s="41" t="s">
        <v>44</v>
      </c>
      <c r="D31" s="53" t="s">
        <v>55</v>
      </c>
      <c r="E31" s="43" t="s">
        <v>19</v>
      </c>
      <c r="F31" s="44"/>
      <c r="G31" s="44"/>
      <c r="H31" s="45">
        <v>42</v>
      </c>
      <c r="I31" s="46"/>
      <c r="J31" s="46"/>
      <c r="K31" s="46"/>
      <c r="L31" s="47">
        <f t="shared" si="1"/>
        <v>0</v>
      </c>
      <c r="M31" s="46"/>
      <c r="N31" s="48"/>
      <c r="O31" s="48"/>
      <c r="P31" s="48"/>
      <c r="Q31" s="29" t="s">
        <v>2</v>
      </c>
      <c r="R31" s="30"/>
    </row>
    <row r="32" spans="2:18" ht="12.75" customHeight="1">
      <c r="B32" s="5"/>
      <c r="C32" s="6"/>
      <c r="D32" s="7" t="s">
        <v>2</v>
      </c>
      <c r="E32" s="7" t="s">
        <v>2</v>
      </c>
      <c r="H32" s="7" t="s">
        <v>2</v>
      </c>
      <c r="I32" s="9"/>
      <c r="J32" s="9"/>
      <c r="K32" s="9"/>
      <c r="L32" s="49">
        <f>SUM(L27:L31)</f>
        <v>0</v>
      </c>
      <c r="M32" s="9"/>
      <c r="N32" s="50"/>
      <c r="O32" s="50"/>
      <c r="P32" s="50"/>
      <c r="Q32" s="7" t="s">
        <v>2</v>
      </c>
    </row>
    <row r="33" spans="2:18" ht="12.75" customHeight="1">
      <c r="B33" s="5"/>
      <c r="C33" s="6"/>
      <c r="D33" s="7" t="s">
        <v>2</v>
      </c>
      <c r="E33" s="7" t="s">
        <v>2</v>
      </c>
      <c r="H33" s="7" t="s">
        <v>2</v>
      </c>
      <c r="I33" s="9"/>
      <c r="J33" s="9"/>
      <c r="K33" s="9"/>
      <c r="L33" s="9"/>
      <c r="M33" s="9"/>
      <c r="N33" s="9"/>
      <c r="O33" s="9"/>
      <c r="P33" s="9"/>
      <c r="Q33" s="7" t="s">
        <v>2</v>
      </c>
    </row>
    <row r="34" spans="2:18" s="19" customFormat="1" ht="53.25" customHeight="1" thickBot="1">
      <c r="B34" s="10" t="s">
        <v>3</v>
      </c>
      <c r="C34" s="11" t="s">
        <v>3</v>
      </c>
      <c r="D34" s="12" t="s">
        <v>56</v>
      </c>
      <c r="E34" s="13" t="s">
        <v>5</v>
      </c>
      <c r="F34" s="14"/>
      <c r="G34" s="14"/>
      <c r="H34" s="15" t="s">
        <v>6</v>
      </c>
      <c r="I34" s="16" t="s">
        <v>7</v>
      </c>
      <c r="J34" s="16" t="s">
        <v>8</v>
      </c>
      <c r="K34" s="16" t="s">
        <v>9</v>
      </c>
      <c r="L34" s="16" t="s">
        <v>10</v>
      </c>
      <c r="M34" s="16" t="s">
        <v>11</v>
      </c>
      <c r="N34" s="17"/>
      <c r="O34" s="17"/>
      <c r="P34" s="17"/>
      <c r="Q34" s="18" t="s">
        <v>2</v>
      </c>
    </row>
    <row r="35" spans="2:18" ht="23.25" customHeight="1" thickBot="1">
      <c r="B35" s="55" t="s">
        <v>57</v>
      </c>
      <c r="C35" s="56" t="s">
        <v>58</v>
      </c>
      <c r="D35" s="57" t="s">
        <v>59</v>
      </c>
      <c r="E35" s="58" t="s">
        <v>60</v>
      </c>
      <c r="F35" s="59"/>
      <c r="G35" s="59"/>
      <c r="H35" s="60">
        <v>132</v>
      </c>
      <c r="I35" s="61"/>
      <c r="J35" s="61"/>
      <c r="K35" s="61"/>
      <c r="L35" s="62">
        <f>H35*K35</f>
        <v>0</v>
      </c>
      <c r="M35" s="61"/>
      <c r="N35" s="63"/>
      <c r="O35" s="63"/>
      <c r="P35" s="63"/>
      <c r="Q35" s="29" t="s">
        <v>2</v>
      </c>
      <c r="R35" s="30"/>
    </row>
    <row r="36" spans="2:18" ht="12.75" customHeight="1">
      <c r="B36" s="5"/>
      <c r="C36" s="6"/>
      <c r="D36" s="7" t="s">
        <v>2</v>
      </c>
      <c r="E36" s="7" t="s">
        <v>2</v>
      </c>
      <c r="H36" s="8" t="s">
        <v>2</v>
      </c>
      <c r="I36" s="9"/>
      <c r="J36" s="9"/>
      <c r="K36" s="9"/>
      <c r="L36" s="49">
        <f>SUM(L35:L35)</f>
        <v>0</v>
      </c>
      <c r="M36" s="9"/>
      <c r="N36" s="50"/>
      <c r="O36" s="50"/>
      <c r="P36" s="50"/>
      <c r="Q36" s="7" t="s">
        <v>2</v>
      </c>
    </row>
    <row r="37" spans="2:18" ht="12.75" customHeight="1">
      <c r="B37" s="5"/>
      <c r="C37" s="6"/>
      <c r="D37" s="7" t="s">
        <v>2</v>
      </c>
      <c r="E37" s="7" t="s">
        <v>2</v>
      </c>
      <c r="H37" s="8" t="s">
        <v>2</v>
      </c>
      <c r="I37" s="9"/>
      <c r="J37" s="9"/>
      <c r="K37" s="9"/>
      <c r="L37" s="9"/>
      <c r="M37" s="9"/>
      <c r="N37" s="9"/>
      <c r="O37" s="9"/>
      <c r="P37" s="9"/>
      <c r="Q37" s="7" t="s">
        <v>2</v>
      </c>
    </row>
    <row r="38" spans="2:18" s="19" customFormat="1" ht="53.25" customHeight="1">
      <c r="B38" s="10" t="s">
        <v>3</v>
      </c>
      <c r="C38" s="11" t="s">
        <v>3</v>
      </c>
      <c r="D38" s="12" t="s">
        <v>61</v>
      </c>
      <c r="E38" s="13" t="s">
        <v>5</v>
      </c>
      <c r="F38" s="14"/>
      <c r="G38" s="14"/>
      <c r="H38" s="15" t="s">
        <v>6</v>
      </c>
      <c r="I38" s="16" t="s">
        <v>7</v>
      </c>
      <c r="J38" s="16" t="s">
        <v>8</v>
      </c>
      <c r="K38" s="16" t="s">
        <v>9</v>
      </c>
      <c r="L38" s="16" t="s">
        <v>10</v>
      </c>
      <c r="M38" s="16" t="s">
        <v>11</v>
      </c>
      <c r="N38" s="17"/>
      <c r="O38" s="17"/>
      <c r="P38" s="17"/>
      <c r="Q38" s="18" t="s">
        <v>2</v>
      </c>
    </row>
    <row r="39" spans="2:18" ht="34.5" customHeight="1">
      <c r="B39" s="31" t="s">
        <v>62</v>
      </c>
      <c r="C39" s="32" t="s">
        <v>63</v>
      </c>
      <c r="D39" s="52" t="s">
        <v>64</v>
      </c>
      <c r="E39" s="34" t="s">
        <v>48</v>
      </c>
      <c r="F39" s="35"/>
      <c r="G39" s="35"/>
      <c r="H39" s="36">
        <v>700</v>
      </c>
      <c r="I39" s="37"/>
      <c r="J39" s="37"/>
      <c r="K39" s="37"/>
      <c r="L39" s="38">
        <f t="shared" ref="L39:L47" si="2">H39*K39</f>
        <v>0</v>
      </c>
      <c r="M39" s="37"/>
      <c r="N39" s="39"/>
      <c r="O39" s="39"/>
      <c r="P39" s="39"/>
      <c r="Q39" s="64"/>
      <c r="R39" s="30"/>
    </row>
    <row r="40" spans="2:18" ht="30.75" customHeight="1">
      <c r="B40" s="31" t="s">
        <v>65</v>
      </c>
      <c r="C40" s="32" t="s">
        <v>63</v>
      </c>
      <c r="D40" s="52" t="s">
        <v>66</v>
      </c>
      <c r="E40" s="34" t="s">
        <v>48</v>
      </c>
      <c r="F40" s="35"/>
      <c r="G40" s="35"/>
      <c r="H40" s="36">
        <v>1000</v>
      </c>
      <c r="I40" s="37"/>
      <c r="J40" s="37"/>
      <c r="K40" s="37"/>
      <c r="L40" s="38">
        <f t="shared" si="2"/>
        <v>0</v>
      </c>
      <c r="M40" s="37"/>
      <c r="N40" s="39"/>
      <c r="O40" s="39"/>
      <c r="P40" s="39"/>
      <c r="Q40" s="64"/>
      <c r="R40" s="30"/>
    </row>
    <row r="41" spans="2:18" ht="24.75" customHeight="1">
      <c r="B41" s="31" t="s">
        <v>67</v>
      </c>
      <c r="C41" s="32" t="s">
        <v>63</v>
      </c>
      <c r="D41" s="33" t="s">
        <v>68</v>
      </c>
      <c r="E41" s="34" t="s">
        <v>19</v>
      </c>
      <c r="F41" s="35"/>
      <c r="G41" s="35"/>
      <c r="H41" s="36">
        <v>2</v>
      </c>
      <c r="I41" s="37"/>
      <c r="J41" s="37"/>
      <c r="K41" s="37"/>
      <c r="L41" s="38">
        <f t="shared" si="2"/>
        <v>0</v>
      </c>
      <c r="M41" s="37"/>
      <c r="N41" s="39"/>
      <c r="O41" s="39"/>
      <c r="P41" s="39"/>
      <c r="Q41" s="29" t="s">
        <v>2</v>
      </c>
      <c r="R41" s="30"/>
    </row>
    <row r="42" spans="2:18" ht="24.75" customHeight="1">
      <c r="B42" s="31" t="s">
        <v>69</v>
      </c>
      <c r="C42" s="32" t="s">
        <v>63</v>
      </c>
      <c r="D42" s="33" t="s">
        <v>70</v>
      </c>
      <c r="E42" s="34" t="s">
        <v>28</v>
      </c>
      <c r="F42" s="35"/>
      <c r="G42" s="35"/>
      <c r="H42" s="36">
        <v>6</v>
      </c>
      <c r="I42" s="37"/>
      <c r="J42" s="37"/>
      <c r="K42" s="37"/>
      <c r="L42" s="38">
        <f t="shared" si="2"/>
        <v>0</v>
      </c>
      <c r="M42" s="37"/>
      <c r="N42" s="39"/>
      <c r="O42" s="39"/>
      <c r="P42" s="39"/>
      <c r="Q42" s="29" t="s">
        <v>2</v>
      </c>
      <c r="R42" s="30"/>
    </row>
    <row r="43" spans="2:18" ht="24.75" customHeight="1">
      <c r="B43" s="31" t="s">
        <v>71</v>
      </c>
      <c r="C43" s="32" t="s">
        <v>63</v>
      </c>
      <c r="D43" s="33" t="s">
        <v>72</v>
      </c>
      <c r="E43" s="34" t="s">
        <v>48</v>
      </c>
      <c r="F43" s="35"/>
      <c r="G43" s="35"/>
      <c r="H43" s="36">
        <v>100</v>
      </c>
      <c r="I43" s="37"/>
      <c r="J43" s="37"/>
      <c r="K43" s="37"/>
      <c r="L43" s="38">
        <f t="shared" si="2"/>
        <v>0</v>
      </c>
      <c r="M43" s="37"/>
      <c r="N43" s="39"/>
      <c r="O43" s="39"/>
      <c r="P43" s="39"/>
      <c r="Q43" s="29" t="s">
        <v>2</v>
      </c>
      <c r="R43" s="30"/>
    </row>
    <row r="44" spans="2:18" ht="24.75" customHeight="1">
      <c r="B44" s="31" t="s">
        <v>73</v>
      </c>
      <c r="C44" s="32" t="s">
        <v>63</v>
      </c>
      <c r="D44" s="33" t="s">
        <v>74</v>
      </c>
      <c r="E44" s="34" t="s">
        <v>28</v>
      </c>
      <c r="F44" s="35"/>
      <c r="G44" s="35"/>
      <c r="H44" s="36">
        <v>9</v>
      </c>
      <c r="I44" s="37"/>
      <c r="J44" s="37"/>
      <c r="K44" s="37"/>
      <c r="L44" s="38">
        <f t="shared" si="2"/>
        <v>0</v>
      </c>
      <c r="M44" s="37"/>
      <c r="N44" s="39"/>
      <c r="O44" s="39"/>
      <c r="P44" s="39"/>
      <c r="Q44" s="29"/>
      <c r="R44" s="30"/>
    </row>
    <row r="45" spans="2:18" ht="30.75" customHeight="1">
      <c r="B45" s="31" t="s">
        <v>75</v>
      </c>
      <c r="C45" s="32" t="s">
        <v>63</v>
      </c>
      <c r="D45" s="52" t="s">
        <v>76</v>
      </c>
      <c r="E45" s="34" t="s">
        <v>28</v>
      </c>
      <c r="F45" s="35"/>
      <c r="G45" s="35"/>
      <c r="H45" s="36">
        <v>6</v>
      </c>
      <c r="I45" s="37"/>
      <c r="J45" s="37"/>
      <c r="K45" s="37"/>
      <c r="L45" s="38">
        <f t="shared" si="2"/>
        <v>0</v>
      </c>
      <c r="M45" s="37"/>
      <c r="N45" s="39"/>
      <c r="O45" s="39"/>
      <c r="P45" s="39"/>
      <c r="Q45" s="29" t="s">
        <v>2</v>
      </c>
      <c r="R45" s="30"/>
    </row>
    <row r="46" spans="2:18" ht="36.75" customHeight="1">
      <c r="B46" s="31" t="s">
        <v>77</v>
      </c>
      <c r="C46" s="32" t="s">
        <v>63</v>
      </c>
      <c r="D46" s="52" t="s">
        <v>78</v>
      </c>
      <c r="E46" s="34" t="s">
        <v>28</v>
      </c>
      <c r="F46" s="35"/>
      <c r="G46" s="35"/>
      <c r="H46" s="36">
        <v>36</v>
      </c>
      <c r="I46" s="37"/>
      <c r="J46" s="37"/>
      <c r="K46" s="37"/>
      <c r="L46" s="38">
        <f t="shared" si="2"/>
        <v>0</v>
      </c>
      <c r="M46" s="37"/>
      <c r="N46" s="39"/>
      <c r="O46" s="39"/>
      <c r="P46" s="39"/>
      <c r="Q46" s="29" t="s">
        <v>2</v>
      </c>
      <c r="R46" s="30"/>
    </row>
    <row r="47" spans="2:18" ht="43.5" customHeight="1">
      <c r="B47" s="31" t="s">
        <v>79</v>
      </c>
      <c r="C47" s="65"/>
      <c r="D47" s="54" t="s">
        <v>80</v>
      </c>
      <c r="E47" s="34" t="s">
        <v>19</v>
      </c>
      <c r="F47" s="35"/>
      <c r="G47" s="35"/>
      <c r="H47" s="36">
        <v>79</v>
      </c>
      <c r="I47" s="37"/>
      <c r="J47" s="37"/>
      <c r="K47" s="37"/>
      <c r="L47" s="38">
        <f t="shared" si="2"/>
        <v>0</v>
      </c>
      <c r="M47" s="37"/>
      <c r="N47" s="39"/>
      <c r="O47" s="39"/>
      <c r="P47" s="39"/>
      <c r="Q47" s="29" t="s">
        <v>2</v>
      </c>
      <c r="R47" s="30"/>
    </row>
    <row r="48" spans="2:18" ht="12.75" customHeight="1" thickBot="1">
      <c r="B48" s="40" t="s">
        <v>81</v>
      </c>
      <c r="C48" s="41" t="s">
        <v>81</v>
      </c>
      <c r="D48" s="42" t="s">
        <v>82</v>
      </c>
      <c r="E48" s="43" t="s">
        <v>53</v>
      </c>
      <c r="F48" s="44"/>
      <c r="G48" s="44"/>
      <c r="H48" s="45">
        <v>18</v>
      </c>
      <c r="I48" s="46"/>
      <c r="J48" s="46"/>
      <c r="K48" s="46"/>
      <c r="L48" s="47">
        <f>H48*K48</f>
        <v>0</v>
      </c>
      <c r="M48" s="46"/>
      <c r="N48" s="48"/>
      <c r="O48" s="48"/>
      <c r="P48" s="48"/>
      <c r="Q48" s="29" t="s">
        <v>2</v>
      </c>
      <c r="R48" s="30"/>
    </row>
    <row r="49" spans="2:18" ht="12.75" customHeight="1">
      <c r="B49" s="5"/>
      <c r="C49" s="6"/>
      <c r="D49" s="7" t="s">
        <v>2</v>
      </c>
      <c r="E49" s="7" t="s">
        <v>2</v>
      </c>
      <c r="H49" s="8" t="s">
        <v>2</v>
      </c>
      <c r="I49" s="9"/>
      <c r="J49" s="9"/>
      <c r="K49" s="9"/>
      <c r="L49" s="49">
        <f>SUM(L39:L48)</f>
        <v>0</v>
      </c>
      <c r="M49" s="9"/>
      <c r="N49" s="50"/>
      <c r="O49" s="50"/>
      <c r="P49" s="50"/>
      <c r="Q49" s="7" t="s">
        <v>2</v>
      </c>
    </row>
    <row r="50" spans="2:18" ht="12.75" customHeight="1">
      <c r="B50" s="5"/>
      <c r="C50" s="6"/>
      <c r="D50" s="7" t="s">
        <v>2</v>
      </c>
      <c r="E50" s="7" t="s">
        <v>2</v>
      </c>
      <c r="H50" s="8" t="s">
        <v>2</v>
      </c>
      <c r="I50" s="9"/>
      <c r="J50" s="9"/>
      <c r="K50" s="9"/>
      <c r="L50" s="9"/>
      <c r="M50" s="9"/>
      <c r="N50" s="9"/>
      <c r="O50" s="9"/>
      <c r="P50" s="9"/>
      <c r="Q50" s="7" t="s">
        <v>2</v>
      </c>
    </row>
    <row r="51" spans="2:18" ht="12.75" customHeight="1">
      <c r="B51" s="5"/>
      <c r="C51" s="6"/>
      <c r="D51" s="7" t="s">
        <v>2</v>
      </c>
      <c r="E51" s="7" t="s">
        <v>2</v>
      </c>
      <c r="H51" s="8" t="s">
        <v>2</v>
      </c>
      <c r="I51" s="9"/>
      <c r="J51" s="9"/>
      <c r="K51" s="9"/>
      <c r="L51" s="9"/>
      <c r="M51" s="9"/>
      <c r="N51" s="9"/>
      <c r="O51" s="9"/>
      <c r="P51" s="9"/>
      <c r="Q51" s="7" t="s">
        <v>2</v>
      </c>
    </row>
    <row r="52" spans="2:18" s="19" customFormat="1" ht="53.25" customHeight="1" thickBot="1">
      <c r="B52" s="10" t="s">
        <v>3</v>
      </c>
      <c r="C52" s="11" t="s">
        <v>3</v>
      </c>
      <c r="D52" s="12" t="s">
        <v>83</v>
      </c>
      <c r="E52" s="13" t="s">
        <v>5</v>
      </c>
      <c r="F52" s="14"/>
      <c r="G52" s="14"/>
      <c r="H52" s="15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16" t="s">
        <v>11</v>
      </c>
      <c r="N52" s="17"/>
      <c r="O52" s="17"/>
      <c r="P52" s="17"/>
      <c r="Q52" s="18" t="s">
        <v>2</v>
      </c>
    </row>
    <row r="53" spans="2:18" ht="19.5" customHeight="1">
      <c r="B53" s="20" t="s">
        <v>84</v>
      </c>
      <c r="C53" s="21" t="s">
        <v>85</v>
      </c>
      <c r="D53" s="22" t="s">
        <v>86</v>
      </c>
      <c r="E53" s="23" t="s">
        <v>19</v>
      </c>
      <c r="F53" s="24"/>
      <c r="G53" s="24"/>
      <c r="H53" s="25">
        <v>1</v>
      </c>
      <c r="I53" s="26"/>
      <c r="J53" s="26"/>
      <c r="K53" s="26"/>
      <c r="L53" s="27">
        <f t="shared" ref="L53:L59" si="3">H53*K53</f>
        <v>0</v>
      </c>
      <c r="M53" s="26"/>
      <c r="N53" s="28"/>
      <c r="O53" s="28"/>
      <c r="P53" s="28"/>
      <c r="Q53" s="29" t="s">
        <v>2</v>
      </c>
      <c r="R53" s="30"/>
    </row>
    <row r="54" spans="2:18" ht="19.5" customHeight="1">
      <c r="B54" s="66"/>
      <c r="C54" s="67"/>
      <c r="D54" s="68" t="s">
        <v>87</v>
      </c>
      <c r="E54" s="69" t="s">
        <v>88</v>
      </c>
      <c r="F54" s="70"/>
      <c r="G54" s="70"/>
      <c r="H54" s="71">
        <v>400</v>
      </c>
      <c r="I54" s="72"/>
      <c r="J54" s="72"/>
      <c r="K54" s="72"/>
      <c r="L54" s="38">
        <f t="shared" si="3"/>
        <v>0</v>
      </c>
      <c r="M54" s="72"/>
      <c r="N54" s="39"/>
      <c r="O54" s="39"/>
      <c r="P54" s="39"/>
      <c r="Q54" s="29"/>
      <c r="R54" s="30"/>
    </row>
    <row r="55" spans="2:18" ht="12.75" customHeight="1">
      <c r="B55" s="31" t="s">
        <v>89</v>
      </c>
      <c r="C55" s="32" t="s">
        <v>85</v>
      </c>
      <c r="D55" s="33" t="s">
        <v>90</v>
      </c>
      <c r="E55" s="34" t="s">
        <v>60</v>
      </c>
      <c r="F55" s="35"/>
      <c r="G55" s="35"/>
      <c r="H55" s="36">
        <v>36</v>
      </c>
      <c r="I55" s="37"/>
      <c r="J55" s="37"/>
      <c r="K55" s="37"/>
      <c r="L55" s="38">
        <f t="shared" si="3"/>
        <v>0</v>
      </c>
      <c r="M55" s="37"/>
      <c r="N55" s="39"/>
      <c r="O55" s="39"/>
      <c r="P55" s="39"/>
      <c r="Q55" s="29" t="s">
        <v>2</v>
      </c>
      <c r="R55" s="30"/>
    </row>
    <row r="56" spans="2:18" ht="12.75" customHeight="1">
      <c r="B56" s="31" t="s">
        <v>91</v>
      </c>
      <c r="C56" s="32" t="s">
        <v>85</v>
      </c>
      <c r="D56" s="33" t="s">
        <v>92</v>
      </c>
      <c r="E56" s="34" t="s">
        <v>19</v>
      </c>
      <c r="F56" s="35"/>
      <c r="G56" s="35"/>
      <c r="H56" s="36">
        <v>1</v>
      </c>
      <c r="I56" s="37"/>
      <c r="J56" s="37"/>
      <c r="K56" s="37"/>
      <c r="L56" s="38">
        <f t="shared" si="3"/>
        <v>0</v>
      </c>
      <c r="M56" s="37"/>
      <c r="N56" s="39"/>
      <c r="O56" s="39"/>
      <c r="P56" s="39"/>
      <c r="Q56" s="29" t="s">
        <v>2</v>
      </c>
      <c r="R56" s="30"/>
    </row>
    <row r="57" spans="2:18" ht="12.75" customHeight="1">
      <c r="B57" s="31" t="s">
        <v>91</v>
      </c>
      <c r="C57" s="32" t="s">
        <v>85</v>
      </c>
      <c r="D57" s="33" t="s">
        <v>93</v>
      </c>
      <c r="E57" s="34" t="s">
        <v>19</v>
      </c>
      <c r="F57" s="35"/>
      <c r="G57" s="35"/>
      <c r="H57" s="36">
        <v>1</v>
      </c>
      <c r="I57" s="37"/>
      <c r="J57" s="37"/>
      <c r="K57" s="37"/>
      <c r="L57" s="38">
        <f t="shared" si="3"/>
        <v>0</v>
      </c>
      <c r="M57" s="37"/>
      <c r="N57" s="39"/>
      <c r="O57" s="39"/>
      <c r="P57" s="39"/>
      <c r="Q57" s="29" t="s">
        <v>2</v>
      </c>
      <c r="R57" s="30"/>
    </row>
    <row r="58" spans="2:18" ht="12.75" customHeight="1">
      <c r="B58" s="31" t="s">
        <v>91</v>
      </c>
      <c r="C58" s="32" t="s">
        <v>85</v>
      </c>
      <c r="D58" s="33" t="s">
        <v>94</v>
      </c>
      <c r="E58" s="34" t="s">
        <v>19</v>
      </c>
      <c r="F58" s="35"/>
      <c r="G58" s="35"/>
      <c r="H58" s="36">
        <v>1</v>
      </c>
      <c r="I58" s="37"/>
      <c r="J58" s="37"/>
      <c r="K58" s="37"/>
      <c r="L58" s="38">
        <f t="shared" si="3"/>
        <v>0</v>
      </c>
      <c r="M58" s="37"/>
      <c r="N58" s="39"/>
      <c r="O58" s="39"/>
      <c r="P58" s="39"/>
      <c r="Q58" s="29" t="s">
        <v>2</v>
      </c>
      <c r="R58" s="30"/>
    </row>
    <row r="59" spans="2:18" ht="34.5" customHeight="1">
      <c r="B59" s="31" t="s">
        <v>95</v>
      </c>
      <c r="C59" s="32" t="s">
        <v>85</v>
      </c>
      <c r="D59" s="54" t="s">
        <v>96</v>
      </c>
      <c r="E59" s="34" t="s">
        <v>19</v>
      </c>
      <c r="F59" s="35"/>
      <c r="G59" s="35"/>
      <c r="H59" s="36">
        <v>2</v>
      </c>
      <c r="I59" s="37"/>
      <c r="J59" s="37"/>
      <c r="K59" s="37"/>
      <c r="L59" s="38">
        <f t="shared" si="3"/>
        <v>0</v>
      </c>
      <c r="M59" s="37"/>
      <c r="N59" s="39"/>
      <c r="O59" s="39"/>
      <c r="P59" s="39"/>
      <c r="Q59" s="29" t="s">
        <v>2</v>
      </c>
      <c r="R59" s="30"/>
    </row>
    <row r="60" spans="2:18" ht="21" customHeight="1">
      <c r="B60" s="31"/>
      <c r="C60" s="65"/>
      <c r="D60" s="54" t="s">
        <v>97</v>
      </c>
      <c r="E60" s="34" t="s">
        <v>98</v>
      </c>
      <c r="F60" s="35"/>
      <c r="G60" s="35"/>
      <c r="H60" s="36">
        <v>10</v>
      </c>
      <c r="I60" s="37"/>
      <c r="J60" s="37"/>
      <c r="K60" s="37"/>
      <c r="L60" s="38">
        <f>+K60*H60</f>
        <v>0</v>
      </c>
      <c r="M60" s="37"/>
      <c r="N60" s="39"/>
      <c r="O60" s="39"/>
      <c r="P60" s="39"/>
      <c r="Q60" s="29"/>
      <c r="R60" s="30"/>
    </row>
    <row r="61" spans="2:18" ht="26.25" customHeight="1" thickBot="1">
      <c r="B61" s="40" t="s">
        <v>99</v>
      </c>
      <c r="C61" s="41" t="s">
        <v>85</v>
      </c>
      <c r="D61" s="42" t="s">
        <v>100</v>
      </c>
      <c r="E61" s="43" t="s">
        <v>60</v>
      </c>
      <c r="F61" s="44"/>
      <c r="G61" s="44"/>
      <c r="H61" s="45">
        <v>96</v>
      </c>
      <c r="I61" s="46"/>
      <c r="J61" s="46"/>
      <c r="K61" s="46"/>
      <c r="L61" s="47">
        <f>H61*K61</f>
        <v>0</v>
      </c>
      <c r="M61" s="46"/>
      <c r="N61" s="48"/>
      <c r="O61" s="48"/>
      <c r="P61" s="48"/>
      <c r="Q61" s="29" t="s">
        <v>2</v>
      </c>
      <c r="R61" s="30"/>
    </row>
    <row r="62" spans="2:18" ht="12.75" customHeight="1">
      <c r="B62" s="5"/>
      <c r="C62" s="6"/>
      <c r="D62" s="7" t="s">
        <v>2</v>
      </c>
      <c r="E62" s="7" t="s">
        <v>2</v>
      </c>
      <c r="H62" s="7" t="s">
        <v>2</v>
      </c>
      <c r="I62" s="9"/>
      <c r="J62" s="9"/>
      <c r="K62" s="9"/>
      <c r="L62" s="49">
        <f>SUM(L53:L61)</f>
        <v>0</v>
      </c>
      <c r="M62" s="9"/>
      <c r="N62" s="50"/>
      <c r="O62" s="50"/>
      <c r="P62" s="50"/>
      <c r="Q62" s="7" t="s">
        <v>2</v>
      </c>
    </row>
    <row r="63" spans="2:18" ht="12.75" customHeight="1">
      <c r="B63" s="5"/>
      <c r="C63" s="6"/>
      <c r="D63" s="7" t="s">
        <v>2</v>
      </c>
      <c r="E63" s="7" t="s">
        <v>2</v>
      </c>
      <c r="H63" s="7" t="s">
        <v>2</v>
      </c>
      <c r="I63" s="9"/>
      <c r="J63" s="9"/>
      <c r="K63" s="9"/>
      <c r="L63" s="9"/>
      <c r="M63" s="9"/>
      <c r="N63" s="9"/>
      <c r="O63" s="9"/>
      <c r="P63" s="9"/>
      <c r="Q63" s="7" t="s">
        <v>2</v>
      </c>
    </row>
    <row r="64" spans="2:18" s="19" customFormat="1" ht="53.25" customHeight="1">
      <c r="B64" s="10" t="s">
        <v>3</v>
      </c>
      <c r="C64" s="11" t="s">
        <v>3</v>
      </c>
      <c r="D64" s="12" t="s">
        <v>101</v>
      </c>
      <c r="E64" s="13" t="s">
        <v>5</v>
      </c>
      <c r="F64" s="14"/>
      <c r="G64" s="14"/>
      <c r="H64" s="15" t="s">
        <v>6</v>
      </c>
      <c r="I64" s="16" t="s">
        <v>7</v>
      </c>
      <c r="J64" s="16" t="s">
        <v>8</v>
      </c>
      <c r="K64" s="16" t="s">
        <v>9</v>
      </c>
      <c r="L64" s="16" t="s">
        <v>10</v>
      </c>
      <c r="M64" s="16" t="s">
        <v>11</v>
      </c>
      <c r="N64" s="17"/>
      <c r="O64" s="17"/>
      <c r="P64" s="17"/>
      <c r="Q64" s="18" t="s">
        <v>2</v>
      </c>
    </row>
    <row r="65" spans="2:18" ht="12.75" customHeight="1">
      <c r="B65" s="31" t="s">
        <v>102</v>
      </c>
      <c r="C65" s="32" t="s">
        <v>103</v>
      </c>
      <c r="D65" s="73" t="s">
        <v>104</v>
      </c>
      <c r="E65" s="34" t="s">
        <v>53</v>
      </c>
      <c r="F65" s="35"/>
      <c r="G65" s="35"/>
      <c r="H65" s="36">
        <v>7</v>
      </c>
      <c r="I65" s="37"/>
      <c r="J65" s="37"/>
      <c r="K65" s="37"/>
      <c r="L65" s="38">
        <f>H65*K65</f>
        <v>0</v>
      </c>
      <c r="M65" s="37"/>
      <c r="N65" s="39"/>
      <c r="O65" s="39"/>
      <c r="P65" s="39"/>
      <c r="Q65" s="29" t="s">
        <v>2</v>
      </c>
      <c r="R65" s="30"/>
    </row>
    <row r="66" spans="2:18" ht="12.75" customHeight="1">
      <c r="B66" s="31" t="s">
        <v>102</v>
      </c>
      <c r="C66" s="32" t="s">
        <v>103</v>
      </c>
      <c r="D66" s="73" t="s">
        <v>105</v>
      </c>
      <c r="E66" s="34" t="s">
        <v>53</v>
      </c>
      <c r="F66" s="35"/>
      <c r="G66" s="35"/>
      <c r="H66" s="36">
        <v>4</v>
      </c>
      <c r="I66" s="37"/>
      <c r="J66" s="37"/>
      <c r="K66" s="37"/>
      <c r="L66" s="38">
        <f>H66*K66</f>
        <v>0</v>
      </c>
      <c r="M66" s="37"/>
      <c r="N66" s="39"/>
      <c r="O66" s="39"/>
      <c r="P66" s="39"/>
      <c r="Q66" s="29"/>
      <c r="R66" s="30"/>
    </row>
    <row r="67" spans="2:18" ht="12.75" customHeight="1">
      <c r="B67" s="5"/>
      <c r="C67" s="6"/>
      <c r="D67" s="7" t="s">
        <v>2</v>
      </c>
      <c r="E67" s="7" t="s">
        <v>2</v>
      </c>
      <c r="H67" s="8" t="s">
        <v>2</v>
      </c>
      <c r="I67" s="9"/>
      <c r="J67" s="9"/>
      <c r="K67" s="9"/>
      <c r="L67" s="49">
        <f>SUM(L65:L66)</f>
        <v>0</v>
      </c>
      <c r="M67" s="9"/>
      <c r="N67" s="50"/>
      <c r="O67" s="50"/>
      <c r="P67" s="50"/>
      <c r="Q67" s="7" t="s">
        <v>2</v>
      </c>
    </row>
    <row r="68" spans="2:18" ht="12.75" customHeight="1">
      <c r="B68" s="5"/>
      <c r="C68" s="6"/>
      <c r="D68" s="7" t="s">
        <v>2</v>
      </c>
      <c r="E68" s="7" t="s">
        <v>2</v>
      </c>
      <c r="H68" s="8" t="s">
        <v>2</v>
      </c>
      <c r="I68" s="9"/>
      <c r="J68" s="9"/>
      <c r="K68" s="9"/>
      <c r="L68" s="9"/>
      <c r="M68" s="9"/>
      <c r="N68" s="9"/>
      <c r="O68" s="9"/>
      <c r="P68" s="9"/>
      <c r="Q68" s="7" t="s">
        <v>2</v>
      </c>
    </row>
    <row r="69" spans="2:18" ht="12.75" customHeight="1">
      <c r="B69" s="5"/>
      <c r="C69" s="6"/>
      <c r="D69" s="7" t="s">
        <v>2</v>
      </c>
      <c r="E69" s="7" t="s">
        <v>2</v>
      </c>
      <c r="H69" s="7" t="s">
        <v>2</v>
      </c>
      <c r="I69" s="9"/>
      <c r="J69" s="9"/>
      <c r="K69" s="9"/>
      <c r="L69" s="9"/>
      <c r="M69" s="9"/>
      <c r="N69" s="9"/>
      <c r="O69" s="9"/>
      <c r="P69" s="9"/>
      <c r="Q69" s="7" t="s">
        <v>2</v>
      </c>
    </row>
    <row r="70" spans="2:18" s="19" customFormat="1" ht="53.25" customHeight="1">
      <c r="B70" s="10" t="s">
        <v>3</v>
      </c>
      <c r="C70" s="11" t="s">
        <v>3</v>
      </c>
      <c r="D70" s="12" t="s">
        <v>106</v>
      </c>
      <c r="E70" s="13" t="s">
        <v>5</v>
      </c>
      <c r="F70" s="14"/>
      <c r="G70" s="14"/>
      <c r="H70" s="15" t="s">
        <v>6</v>
      </c>
      <c r="I70" s="16" t="s">
        <v>7</v>
      </c>
      <c r="J70" s="16" t="s">
        <v>8</v>
      </c>
      <c r="K70" s="16" t="s">
        <v>9</v>
      </c>
      <c r="L70" s="16" t="s">
        <v>10</v>
      </c>
      <c r="M70" s="16" t="s">
        <v>11</v>
      </c>
      <c r="N70" s="17"/>
      <c r="O70" s="17"/>
      <c r="P70" s="17"/>
      <c r="Q70" s="18" t="s">
        <v>2</v>
      </c>
    </row>
    <row r="71" spans="2:18" ht="12.75" customHeight="1">
      <c r="B71" s="31" t="s">
        <v>107</v>
      </c>
      <c r="C71" s="32" t="s">
        <v>108</v>
      </c>
      <c r="D71" s="33" t="s">
        <v>109</v>
      </c>
      <c r="E71" s="34" t="s">
        <v>110</v>
      </c>
      <c r="F71" s="35"/>
      <c r="G71" s="35"/>
      <c r="H71" s="36">
        <v>14</v>
      </c>
      <c r="I71" s="37"/>
      <c r="J71" s="37"/>
      <c r="K71" s="37"/>
      <c r="L71" s="38">
        <f t="shared" ref="L71:L75" si="4">H71*K71</f>
        <v>0</v>
      </c>
      <c r="M71" s="37"/>
      <c r="N71" s="39"/>
      <c r="O71" s="39"/>
      <c r="P71" s="39"/>
      <c r="Q71" s="29" t="s">
        <v>2</v>
      </c>
      <c r="R71" s="30"/>
    </row>
    <row r="72" spans="2:18" ht="12.75" customHeight="1">
      <c r="B72" s="31" t="s">
        <v>111</v>
      </c>
      <c r="C72" s="32" t="s">
        <v>108</v>
      </c>
      <c r="D72" s="33" t="s">
        <v>112</v>
      </c>
      <c r="E72" s="34" t="s">
        <v>110</v>
      </c>
      <c r="F72" s="35"/>
      <c r="G72" s="35"/>
      <c r="H72" s="36">
        <v>14</v>
      </c>
      <c r="I72" s="37"/>
      <c r="J72" s="37"/>
      <c r="K72" s="37"/>
      <c r="L72" s="38">
        <f t="shared" si="4"/>
        <v>0</v>
      </c>
      <c r="M72" s="37"/>
      <c r="N72" s="39"/>
      <c r="O72" s="39"/>
      <c r="P72" s="39"/>
      <c r="Q72" s="29" t="s">
        <v>2</v>
      </c>
      <c r="R72" s="30"/>
    </row>
    <row r="73" spans="2:18" ht="12.75" customHeight="1">
      <c r="B73" s="31" t="s">
        <v>113</v>
      </c>
      <c r="C73" s="32" t="s">
        <v>108</v>
      </c>
      <c r="D73" s="33" t="s">
        <v>114</v>
      </c>
      <c r="E73" s="34" t="s">
        <v>110</v>
      </c>
      <c r="F73" s="35"/>
      <c r="G73" s="35"/>
      <c r="H73" s="36">
        <v>21</v>
      </c>
      <c r="I73" s="37"/>
      <c r="J73" s="37"/>
      <c r="K73" s="37"/>
      <c r="L73" s="38">
        <f t="shared" si="4"/>
        <v>0</v>
      </c>
      <c r="M73" s="37"/>
      <c r="N73" s="39"/>
      <c r="O73" s="39"/>
      <c r="P73" s="39"/>
      <c r="Q73" s="29" t="s">
        <v>2</v>
      </c>
      <c r="R73" s="30"/>
    </row>
    <row r="74" spans="2:18" ht="12.75" customHeight="1">
      <c r="B74" s="31" t="s">
        <v>115</v>
      </c>
      <c r="C74" s="32" t="s">
        <v>108</v>
      </c>
      <c r="D74" s="33" t="s">
        <v>116</v>
      </c>
      <c r="E74" s="34" t="s">
        <v>110</v>
      </c>
      <c r="F74" s="35"/>
      <c r="G74" s="35"/>
      <c r="H74" s="36">
        <v>14</v>
      </c>
      <c r="I74" s="37"/>
      <c r="J74" s="37"/>
      <c r="K74" s="37"/>
      <c r="L74" s="38">
        <f t="shared" si="4"/>
        <v>0</v>
      </c>
      <c r="M74" s="37"/>
      <c r="N74" s="39"/>
      <c r="O74" s="39"/>
      <c r="P74" s="39"/>
      <c r="Q74" s="29" t="s">
        <v>2</v>
      </c>
      <c r="R74" s="30"/>
    </row>
    <row r="75" spans="2:18" ht="12.75" customHeight="1" thickBot="1">
      <c r="B75" s="40" t="s">
        <v>117</v>
      </c>
      <c r="C75" s="41" t="s">
        <v>108</v>
      </c>
      <c r="D75" s="42" t="s">
        <v>118</v>
      </c>
      <c r="E75" s="43" t="s">
        <v>110</v>
      </c>
      <c r="F75" s="44"/>
      <c r="G75" s="44"/>
      <c r="H75" s="45">
        <v>7</v>
      </c>
      <c r="I75" s="46"/>
      <c r="J75" s="46"/>
      <c r="K75" s="46"/>
      <c r="L75" s="47">
        <f t="shared" si="4"/>
        <v>0</v>
      </c>
      <c r="M75" s="46"/>
      <c r="N75" s="48"/>
      <c r="O75" s="48"/>
      <c r="P75" s="48"/>
      <c r="Q75" s="29" t="s">
        <v>2</v>
      </c>
      <c r="R75" s="30"/>
    </row>
    <row r="76" spans="2:18" ht="12.75" customHeight="1">
      <c r="B76" s="5"/>
      <c r="C76" s="6"/>
      <c r="D76" s="7" t="s">
        <v>2</v>
      </c>
      <c r="E76" s="7" t="s">
        <v>2</v>
      </c>
      <c r="H76" s="8" t="s">
        <v>2</v>
      </c>
      <c r="I76" s="9"/>
      <c r="J76" s="9"/>
      <c r="K76" s="9"/>
      <c r="L76" s="49">
        <f>SUM(L71:L75)</f>
        <v>0</v>
      </c>
      <c r="M76" s="9"/>
      <c r="N76" s="50"/>
      <c r="O76" s="50"/>
      <c r="P76" s="50"/>
      <c r="Q76" s="7" t="s">
        <v>2</v>
      </c>
    </row>
    <row r="77" spans="2:18" ht="12.75" customHeight="1">
      <c r="B77" s="5"/>
      <c r="C77" s="6"/>
      <c r="D77" s="7" t="s">
        <v>2</v>
      </c>
      <c r="E77" s="7" t="s">
        <v>2</v>
      </c>
      <c r="H77" s="8" t="s">
        <v>2</v>
      </c>
      <c r="I77" s="9"/>
      <c r="J77" s="9"/>
      <c r="K77" s="9"/>
      <c r="L77" s="9"/>
      <c r="M77" s="9"/>
      <c r="N77" s="9"/>
      <c r="O77" s="9"/>
      <c r="P77" s="9"/>
      <c r="Q77" s="7" t="s">
        <v>2</v>
      </c>
    </row>
    <row r="78" spans="2:18" s="19" customFormat="1" ht="53.25" customHeight="1">
      <c r="B78" s="10" t="s">
        <v>3</v>
      </c>
      <c r="C78" s="11" t="s">
        <v>3</v>
      </c>
      <c r="D78" s="12" t="s">
        <v>119</v>
      </c>
      <c r="E78" s="13" t="s">
        <v>5</v>
      </c>
      <c r="F78" s="14"/>
      <c r="G78" s="14"/>
      <c r="H78" s="15" t="s">
        <v>6</v>
      </c>
      <c r="I78" s="16" t="s">
        <v>7</v>
      </c>
      <c r="J78" s="16" t="s">
        <v>8</v>
      </c>
      <c r="K78" s="16" t="s">
        <v>9</v>
      </c>
      <c r="L78" s="16" t="s">
        <v>10</v>
      </c>
      <c r="M78" s="16" t="s">
        <v>11</v>
      </c>
      <c r="N78" s="17"/>
      <c r="O78" s="17"/>
      <c r="P78" s="17"/>
      <c r="Q78" s="18" t="s">
        <v>2</v>
      </c>
    </row>
    <row r="79" spans="2:18" ht="12.75" customHeight="1">
      <c r="B79" s="74" t="s">
        <v>120</v>
      </c>
      <c r="C79" s="75" t="s">
        <v>121</v>
      </c>
      <c r="D79" s="76" t="s">
        <v>122</v>
      </c>
      <c r="E79" s="77" t="s">
        <v>123</v>
      </c>
      <c r="F79" s="35"/>
      <c r="G79" s="35"/>
      <c r="H79" s="78">
        <v>4</v>
      </c>
      <c r="I79" s="79"/>
      <c r="J79" s="79"/>
      <c r="K79" s="79"/>
      <c r="L79" s="38">
        <f>H79*K79</f>
        <v>0</v>
      </c>
      <c r="M79" s="79"/>
      <c r="N79" s="39"/>
      <c r="O79" s="39"/>
      <c r="P79" s="39"/>
      <c r="Q79" s="80" t="s">
        <v>2</v>
      </c>
      <c r="R79" s="30"/>
    </row>
    <row r="80" spans="2:18" ht="12.75" customHeight="1">
      <c r="B80" s="31" t="s">
        <v>124</v>
      </c>
      <c r="C80" s="32" t="s">
        <v>121</v>
      </c>
      <c r="D80" s="33" t="s">
        <v>125</v>
      </c>
      <c r="E80" s="34" t="s">
        <v>126</v>
      </c>
      <c r="F80" s="35"/>
      <c r="G80" s="35"/>
      <c r="H80" s="36">
        <v>6</v>
      </c>
      <c r="I80" s="37"/>
      <c r="J80" s="37"/>
      <c r="K80" s="37"/>
      <c r="L80" s="38">
        <f>H80*K80</f>
        <v>0</v>
      </c>
      <c r="M80" s="37"/>
      <c r="N80" s="39"/>
      <c r="O80" s="39"/>
      <c r="P80" s="39"/>
      <c r="Q80" s="29" t="s">
        <v>2</v>
      </c>
      <c r="R80" s="30"/>
    </row>
    <row r="81" spans="2:19" ht="12.75" customHeight="1">
      <c r="B81" s="31" t="s">
        <v>127</v>
      </c>
      <c r="C81" s="32" t="s">
        <v>121</v>
      </c>
      <c r="D81" s="33" t="s">
        <v>128</v>
      </c>
      <c r="E81" s="34" t="s">
        <v>129</v>
      </c>
      <c r="F81" s="35"/>
      <c r="G81" s="35"/>
      <c r="H81" s="36">
        <v>15</v>
      </c>
      <c r="I81" s="37"/>
      <c r="J81" s="37"/>
      <c r="K81" s="37"/>
      <c r="L81" s="38">
        <f>H81*K81</f>
        <v>0</v>
      </c>
      <c r="M81" s="37"/>
      <c r="N81" s="39"/>
      <c r="O81" s="39"/>
      <c r="P81" s="39"/>
      <c r="Q81" s="29" t="s">
        <v>2</v>
      </c>
      <c r="R81" s="30"/>
    </row>
    <row r="82" spans="2:19" ht="12.75" customHeight="1" thickBot="1">
      <c r="B82" s="40" t="s">
        <v>130</v>
      </c>
      <c r="C82" s="41" t="s">
        <v>121</v>
      </c>
      <c r="D82" s="42" t="s">
        <v>131</v>
      </c>
      <c r="E82" s="43" t="s">
        <v>132</v>
      </c>
      <c r="F82" s="44"/>
      <c r="G82" s="44"/>
      <c r="H82" s="45">
        <v>45</v>
      </c>
      <c r="I82" s="38"/>
      <c r="J82" s="38"/>
      <c r="K82" s="38"/>
      <c r="L82" s="47">
        <f>H82*K82</f>
        <v>0</v>
      </c>
      <c r="M82" s="38"/>
      <c r="N82" s="48"/>
      <c r="O82" s="48"/>
      <c r="P82" s="48"/>
      <c r="Q82" s="29">
        <f>+H82/5</f>
        <v>9</v>
      </c>
      <c r="R82" s="30"/>
      <c r="S82" s="1">
        <f>+K82*5</f>
        <v>0</v>
      </c>
    </row>
    <row r="83" spans="2:19" ht="12.75" customHeight="1">
      <c r="B83" s="5"/>
      <c r="C83" s="6"/>
      <c r="D83" s="7" t="s">
        <v>2</v>
      </c>
      <c r="E83" s="7" t="s">
        <v>2</v>
      </c>
      <c r="H83" s="8" t="s">
        <v>2</v>
      </c>
      <c r="I83" s="9"/>
      <c r="J83" s="9"/>
      <c r="K83" s="9"/>
      <c r="L83" s="49">
        <f>SUM(L79:L82)</f>
        <v>0</v>
      </c>
      <c r="M83" s="9"/>
      <c r="N83" s="50"/>
      <c r="O83" s="50"/>
      <c r="P83" s="50"/>
      <c r="Q83" s="7" t="s">
        <v>2</v>
      </c>
    </row>
    <row r="84" spans="2:19" ht="12.75" customHeight="1">
      <c r="B84" s="5"/>
      <c r="C84" s="6"/>
      <c r="D84" s="7" t="s">
        <v>2</v>
      </c>
      <c r="E84" s="7" t="s">
        <v>2</v>
      </c>
      <c r="H84" s="8" t="s">
        <v>2</v>
      </c>
      <c r="I84" s="9"/>
      <c r="J84" s="9"/>
      <c r="K84" s="9"/>
      <c r="L84" s="9"/>
      <c r="M84" s="9"/>
      <c r="N84" s="9"/>
      <c r="O84" s="9"/>
      <c r="P84" s="9"/>
      <c r="Q84" s="7" t="s">
        <v>2</v>
      </c>
    </row>
    <row r="85" spans="2:19" s="19" customFormat="1" ht="53.25" customHeight="1" thickBot="1">
      <c r="B85" s="10" t="s">
        <v>3</v>
      </c>
      <c r="C85" s="11" t="s">
        <v>3</v>
      </c>
      <c r="D85" s="12" t="s">
        <v>133</v>
      </c>
      <c r="E85" s="13" t="s">
        <v>5</v>
      </c>
      <c r="F85" s="14"/>
      <c r="G85" s="14"/>
      <c r="H85" s="15" t="s">
        <v>6</v>
      </c>
      <c r="I85" s="16" t="s">
        <v>7</v>
      </c>
      <c r="J85" s="16" t="s">
        <v>8</v>
      </c>
      <c r="K85" s="16" t="s">
        <v>9</v>
      </c>
      <c r="L85" s="16" t="s">
        <v>10</v>
      </c>
      <c r="M85" s="16" t="s">
        <v>11</v>
      </c>
      <c r="N85" s="17"/>
      <c r="O85" s="17"/>
      <c r="P85" s="17"/>
      <c r="Q85" s="18" t="s">
        <v>2</v>
      </c>
    </row>
    <row r="86" spans="2:19" ht="12.75" customHeight="1">
      <c r="B86" s="20" t="s">
        <v>134</v>
      </c>
      <c r="C86" s="21" t="s">
        <v>135</v>
      </c>
      <c r="D86" s="22" t="s">
        <v>136</v>
      </c>
      <c r="E86" s="23" t="s">
        <v>14</v>
      </c>
      <c r="F86" s="24"/>
      <c r="G86" s="24"/>
      <c r="H86" s="25">
        <v>240</v>
      </c>
      <c r="I86" s="26"/>
      <c r="J86" s="26"/>
      <c r="K86" s="26"/>
      <c r="L86" s="27">
        <f>H86*K86</f>
        <v>0</v>
      </c>
      <c r="M86" s="26"/>
      <c r="N86" s="28"/>
      <c r="O86" s="28"/>
      <c r="P86" s="28"/>
      <c r="Q86" s="29" t="s">
        <v>2</v>
      </c>
      <c r="R86" s="30"/>
    </row>
    <row r="87" spans="2:19" ht="21" customHeight="1">
      <c r="B87" s="31" t="s">
        <v>137</v>
      </c>
      <c r="C87" s="32" t="s">
        <v>135</v>
      </c>
      <c r="D87" s="81" t="s">
        <v>138</v>
      </c>
      <c r="E87" s="34" t="s">
        <v>60</v>
      </c>
      <c r="F87" s="35"/>
      <c r="G87" s="35"/>
      <c r="H87" s="36">
        <v>137.80000000000001</v>
      </c>
      <c r="I87" s="37"/>
      <c r="J87" s="37"/>
      <c r="K87" s="37"/>
      <c r="L87" s="38">
        <f>H87*K87</f>
        <v>0</v>
      </c>
      <c r="M87" s="37"/>
      <c r="N87" s="39"/>
      <c r="O87" s="39"/>
      <c r="P87" s="39"/>
      <c r="Q87" s="29"/>
      <c r="R87" s="30"/>
    </row>
    <row r="88" spans="2:19" ht="12.75" customHeight="1">
      <c r="B88" s="31" t="s">
        <v>139</v>
      </c>
      <c r="C88" s="32" t="s">
        <v>135</v>
      </c>
      <c r="D88" s="33" t="s">
        <v>140</v>
      </c>
      <c r="E88" s="34" t="s">
        <v>14</v>
      </c>
      <c r="F88" s="35"/>
      <c r="G88" s="35"/>
      <c r="H88" s="36">
        <v>5375</v>
      </c>
      <c r="I88" s="37"/>
      <c r="J88" s="37"/>
      <c r="K88" s="37"/>
      <c r="L88" s="38">
        <f>H88*K88</f>
        <v>0</v>
      </c>
      <c r="M88" s="37"/>
      <c r="N88" s="39"/>
      <c r="O88" s="39"/>
      <c r="P88" s="39"/>
      <c r="Q88" s="29">
        <f>+H88/25</f>
        <v>215</v>
      </c>
      <c r="R88" s="30"/>
      <c r="S88" s="1">
        <f>215*25</f>
        <v>5375</v>
      </c>
    </row>
    <row r="89" spans="2:19" ht="12.75" customHeight="1" thickBot="1">
      <c r="B89" s="40" t="s">
        <v>141</v>
      </c>
      <c r="C89" s="41" t="s">
        <v>135</v>
      </c>
      <c r="D89" s="42" t="s">
        <v>142</v>
      </c>
      <c r="E89" s="43" t="s">
        <v>60</v>
      </c>
      <c r="F89" s="44"/>
      <c r="G89" s="44"/>
      <c r="H89" s="45">
        <v>571.45000000000005</v>
      </c>
      <c r="I89" s="46"/>
      <c r="J89" s="46"/>
      <c r="K89" s="46"/>
      <c r="L89" s="47">
        <f>H89*K89</f>
        <v>0</v>
      </c>
      <c r="M89" s="46"/>
      <c r="N89" s="48"/>
      <c r="O89" s="48"/>
      <c r="P89" s="48"/>
      <c r="Q89" s="29" t="s">
        <v>2</v>
      </c>
      <c r="R89" s="30"/>
    </row>
    <row r="90" spans="2:19" ht="12.75" customHeight="1">
      <c r="B90" s="5"/>
      <c r="C90" s="6"/>
      <c r="D90" s="7" t="s">
        <v>2</v>
      </c>
      <c r="E90" s="7" t="s">
        <v>2</v>
      </c>
      <c r="H90" s="7" t="s">
        <v>2</v>
      </c>
      <c r="I90" s="9"/>
      <c r="J90" s="9"/>
      <c r="K90" s="9"/>
      <c r="L90" s="49">
        <f>SUM(L86:L89)</f>
        <v>0</v>
      </c>
      <c r="M90" s="9"/>
      <c r="N90" s="50"/>
      <c r="O90" s="50"/>
      <c r="P90" s="50"/>
      <c r="Q90" s="7" t="s">
        <v>2</v>
      </c>
    </row>
    <row r="91" spans="2:19" ht="12.75" customHeight="1">
      <c r="B91" s="5"/>
      <c r="C91" s="6"/>
      <c r="D91" s="7" t="s">
        <v>2</v>
      </c>
      <c r="E91" s="7" t="s">
        <v>2</v>
      </c>
      <c r="H91" s="7" t="s">
        <v>2</v>
      </c>
      <c r="I91" s="9"/>
      <c r="J91" s="9"/>
      <c r="K91" s="9"/>
      <c r="L91" s="9"/>
      <c r="M91" s="9"/>
      <c r="N91" s="9"/>
      <c r="O91" s="9"/>
      <c r="P91" s="9"/>
      <c r="Q91" s="7" t="s">
        <v>2</v>
      </c>
      <c r="S91" s="82"/>
    </row>
    <row r="92" spans="2:19" s="19" customFormat="1" ht="53.25" customHeight="1">
      <c r="B92" s="10" t="s">
        <v>3</v>
      </c>
      <c r="C92" s="11" t="s">
        <v>3</v>
      </c>
      <c r="D92" s="12" t="s">
        <v>143</v>
      </c>
      <c r="E92" s="13" t="s">
        <v>5</v>
      </c>
      <c r="F92" s="14"/>
      <c r="G92" s="14"/>
      <c r="H92" s="15" t="s">
        <v>6</v>
      </c>
      <c r="I92" s="16" t="s">
        <v>7</v>
      </c>
      <c r="J92" s="16" t="s">
        <v>8</v>
      </c>
      <c r="K92" s="16" t="s">
        <v>9</v>
      </c>
      <c r="L92" s="16" t="s">
        <v>10</v>
      </c>
      <c r="M92" s="16" t="s">
        <v>11</v>
      </c>
      <c r="N92" s="17"/>
      <c r="O92" s="17"/>
      <c r="P92" s="17"/>
      <c r="Q92" s="18" t="s">
        <v>2</v>
      </c>
    </row>
    <row r="93" spans="2:19" ht="12.75" customHeight="1">
      <c r="B93" s="31" t="s">
        <v>144</v>
      </c>
      <c r="C93" s="32" t="s">
        <v>145</v>
      </c>
      <c r="D93" s="33" t="s">
        <v>146</v>
      </c>
      <c r="E93" s="34" t="s">
        <v>28</v>
      </c>
      <c r="F93" s="35"/>
      <c r="G93" s="35"/>
      <c r="H93" s="36">
        <v>2</v>
      </c>
      <c r="I93" s="37"/>
      <c r="J93" s="37"/>
      <c r="K93" s="37"/>
      <c r="L93" s="38">
        <f t="shared" ref="L93:L99" si="5">H93*K93</f>
        <v>0</v>
      </c>
      <c r="M93" s="37"/>
      <c r="N93" s="39"/>
      <c r="O93" s="39"/>
      <c r="P93" s="39"/>
      <c r="Q93" s="29" t="s">
        <v>2</v>
      </c>
      <c r="R93" s="30"/>
    </row>
    <row r="94" spans="2:19" ht="12.75" customHeight="1">
      <c r="B94" s="31" t="s">
        <v>147</v>
      </c>
      <c r="C94" s="32" t="s">
        <v>145</v>
      </c>
      <c r="D94" s="33" t="s">
        <v>148</v>
      </c>
      <c r="E94" s="34" t="s">
        <v>19</v>
      </c>
      <c r="F94" s="35"/>
      <c r="G94" s="35"/>
      <c r="H94" s="36">
        <v>50</v>
      </c>
      <c r="I94" s="37"/>
      <c r="J94" s="37"/>
      <c r="K94" s="37"/>
      <c r="L94" s="38">
        <f t="shared" si="5"/>
        <v>0</v>
      </c>
      <c r="M94" s="37"/>
      <c r="N94" s="39"/>
      <c r="O94" s="39"/>
      <c r="P94" s="39"/>
      <c r="Q94" s="29" t="s">
        <v>2</v>
      </c>
      <c r="R94" s="30"/>
    </row>
    <row r="95" spans="2:19" ht="12.75" customHeight="1">
      <c r="B95" s="31" t="s">
        <v>149</v>
      </c>
      <c r="C95" s="32" t="s">
        <v>145</v>
      </c>
      <c r="D95" s="33" t="s">
        <v>150</v>
      </c>
      <c r="E95" s="34" t="s">
        <v>53</v>
      </c>
      <c r="F95" s="35"/>
      <c r="G95" s="35"/>
      <c r="H95" s="36">
        <v>10</v>
      </c>
      <c r="I95" s="37"/>
      <c r="J95" s="37"/>
      <c r="K95" s="37"/>
      <c r="L95" s="38">
        <f t="shared" si="5"/>
        <v>0</v>
      </c>
      <c r="M95" s="37"/>
      <c r="N95" s="39"/>
      <c r="O95" s="39"/>
      <c r="P95" s="39"/>
      <c r="Q95" s="29"/>
      <c r="R95" s="30"/>
    </row>
    <row r="96" spans="2:19" ht="12.75" customHeight="1">
      <c r="B96" s="31" t="s">
        <v>151</v>
      </c>
      <c r="C96" s="32" t="s">
        <v>145</v>
      </c>
      <c r="D96" s="33" t="s">
        <v>152</v>
      </c>
      <c r="E96" s="34" t="s">
        <v>53</v>
      </c>
      <c r="F96" s="35"/>
      <c r="G96" s="35"/>
      <c r="H96" s="36">
        <v>25</v>
      </c>
      <c r="I96" s="37"/>
      <c r="J96" s="37"/>
      <c r="K96" s="37"/>
      <c r="L96" s="38">
        <f t="shared" si="5"/>
        <v>0</v>
      </c>
      <c r="M96" s="37"/>
      <c r="N96" s="39"/>
      <c r="O96" s="39"/>
      <c r="P96" s="39"/>
      <c r="Q96" s="29"/>
      <c r="R96" s="30"/>
    </row>
    <row r="97" spans="2:18" ht="12.75" customHeight="1">
      <c r="B97" s="31" t="s">
        <v>153</v>
      </c>
      <c r="C97" s="32" t="s">
        <v>145</v>
      </c>
      <c r="D97" s="33" t="s">
        <v>154</v>
      </c>
      <c r="E97" s="34" t="s">
        <v>14</v>
      </c>
      <c r="F97" s="35"/>
      <c r="G97" s="35"/>
      <c r="H97" s="36">
        <v>384</v>
      </c>
      <c r="I97" s="37"/>
      <c r="J97" s="37"/>
      <c r="K97" s="37"/>
      <c r="L97" s="38">
        <f t="shared" si="5"/>
        <v>0</v>
      </c>
      <c r="M97" s="37"/>
      <c r="N97" s="39"/>
      <c r="O97" s="39"/>
      <c r="P97" s="39"/>
      <c r="Q97" s="29" t="s">
        <v>2</v>
      </c>
      <c r="R97" s="30"/>
    </row>
    <row r="98" spans="2:18" ht="25.5" customHeight="1">
      <c r="B98" s="31" t="s">
        <v>155</v>
      </c>
      <c r="C98" s="32" t="s">
        <v>145</v>
      </c>
      <c r="D98" s="33" t="s">
        <v>156</v>
      </c>
      <c r="E98" s="34" t="s">
        <v>28</v>
      </c>
      <c r="F98" s="35"/>
      <c r="G98" s="35"/>
      <c r="H98" s="36">
        <v>4</v>
      </c>
      <c r="I98" s="37"/>
      <c r="J98" s="37"/>
      <c r="K98" s="37"/>
      <c r="L98" s="38">
        <f t="shared" si="5"/>
        <v>0</v>
      </c>
      <c r="M98" s="37"/>
      <c r="N98" s="39"/>
      <c r="O98" s="39"/>
      <c r="P98" s="39"/>
      <c r="Q98" s="29" t="s">
        <v>2</v>
      </c>
      <c r="R98" s="30"/>
    </row>
    <row r="99" spans="2:18" ht="12.75" customHeight="1" thickBot="1">
      <c r="B99" s="40" t="s">
        <v>157</v>
      </c>
      <c r="C99" s="41" t="s">
        <v>145</v>
      </c>
      <c r="D99" s="42" t="s">
        <v>158</v>
      </c>
      <c r="E99" s="43" t="s">
        <v>53</v>
      </c>
      <c r="F99" s="44"/>
      <c r="G99" s="44"/>
      <c r="H99" s="45">
        <v>68.333333333333329</v>
      </c>
      <c r="I99" s="46"/>
      <c r="J99" s="46"/>
      <c r="K99" s="46"/>
      <c r="L99" s="47">
        <f t="shared" si="5"/>
        <v>0</v>
      </c>
      <c r="M99" s="46"/>
      <c r="N99" s="48"/>
      <c r="O99" s="48"/>
      <c r="P99" s="48"/>
      <c r="Q99" s="29" t="s">
        <v>2</v>
      </c>
      <c r="R99" s="30"/>
    </row>
    <row r="100" spans="2:18" ht="12.75" customHeight="1">
      <c r="B100" s="5"/>
      <c r="C100" s="6"/>
      <c r="D100" s="7" t="s">
        <v>2</v>
      </c>
      <c r="E100" s="7" t="s">
        <v>2</v>
      </c>
      <c r="H100" s="8" t="s">
        <v>2</v>
      </c>
      <c r="I100" s="9"/>
      <c r="J100" s="9"/>
      <c r="K100" s="9"/>
      <c r="L100" s="49">
        <f>SUM(L93:L99)</f>
        <v>0</v>
      </c>
      <c r="M100" s="9"/>
      <c r="N100" s="50"/>
      <c r="O100" s="50"/>
      <c r="P100" s="50"/>
      <c r="Q100" s="7" t="s">
        <v>2</v>
      </c>
    </row>
    <row r="101" spans="2:18" ht="12.75" customHeight="1">
      <c r="B101" s="5"/>
      <c r="C101" s="6"/>
      <c r="D101" s="7" t="s">
        <v>2</v>
      </c>
      <c r="E101" s="7" t="s">
        <v>2</v>
      </c>
      <c r="H101" s="7" t="s">
        <v>2</v>
      </c>
      <c r="I101" s="9"/>
      <c r="J101" s="9"/>
      <c r="K101" s="9"/>
      <c r="L101" s="9"/>
      <c r="M101" s="9"/>
      <c r="N101" s="9"/>
      <c r="O101" s="9"/>
      <c r="P101" s="9"/>
      <c r="Q101" s="7" t="s">
        <v>2</v>
      </c>
    </row>
    <row r="102" spans="2:18" s="19" customFormat="1" ht="53.25" customHeight="1">
      <c r="B102" s="10" t="s">
        <v>3</v>
      </c>
      <c r="C102" s="11" t="s">
        <v>3</v>
      </c>
      <c r="D102" s="12" t="s">
        <v>159</v>
      </c>
      <c r="E102" s="13" t="s">
        <v>5</v>
      </c>
      <c r="F102" s="14"/>
      <c r="G102" s="14"/>
      <c r="H102" s="15" t="s">
        <v>6</v>
      </c>
      <c r="I102" s="16" t="s">
        <v>7</v>
      </c>
      <c r="J102" s="16" t="s">
        <v>8</v>
      </c>
      <c r="K102" s="16" t="s">
        <v>9</v>
      </c>
      <c r="L102" s="16" t="s">
        <v>10</v>
      </c>
      <c r="M102" s="16" t="s">
        <v>11</v>
      </c>
      <c r="N102" s="17"/>
      <c r="O102" s="17"/>
      <c r="P102" s="17"/>
      <c r="Q102" s="18" t="s">
        <v>2</v>
      </c>
    </row>
    <row r="103" spans="2:18" ht="12.75" customHeight="1">
      <c r="B103" s="31" t="s">
        <v>160</v>
      </c>
      <c r="C103" s="32" t="s">
        <v>161</v>
      </c>
      <c r="D103" s="33" t="s">
        <v>162</v>
      </c>
      <c r="E103" s="34" t="s">
        <v>28</v>
      </c>
      <c r="F103" s="35"/>
      <c r="G103" s="35"/>
      <c r="H103" s="36">
        <v>2</v>
      </c>
      <c r="I103" s="37"/>
      <c r="J103" s="37"/>
      <c r="K103" s="37"/>
      <c r="L103" s="38">
        <f>H103*K103</f>
        <v>0</v>
      </c>
      <c r="M103" s="37"/>
      <c r="N103" s="39"/>
      <c r="O103" s="39"/>
      <c r="P103" s="39"/>
      <c r="Q103" s="29" t="s">
        <v>2</v>
      </c>
      <c r="R103" s="30"/>
    </row>
    <row r="104" spans="2:18" ht="12.75" customHeight="1" thickBot="1">
      <c r="B104" s="40" t="s">
        <v>163</v>
      </c>
      <c r="C104" s="41" t="s">
        <v>161</v>
      </c>
      <c r="D104" s="42" t="s">
        <v>164</v>
      </c>
      <c r="E104" s="43" t="s">
        <v>53</v>
      </c>
      <c r="F104" s="44"/>
      <c r="G104" s="44"/>
      <c r="H104" s="45">
        <v>3</v>
      </c>
      <c r="I104" s="46"/>
      <c r="J104" s="46"/>
      <c r="K104" s="46"/>
      <c r="L104" s="47">
        <f>H104*K104</f>
        <v>0</v>
      </c>
      <c r="M104" s="46"/>
      <c r="N104" s="48"/>
      <c r="O104" s="48"/>
      <c r="P104" s="48"/>
      <c r="Q104" s="29" t="s">
        <v>2</v>
      </c>
      <c r="R104" s="30"/>
    </row>
    <row r="105" spans="2:18" ht="12.75" customHeight="1">
      <c r="B105" s="5"/>
      <c r="C105" s="6"/>
      <c r="D105" s="7" t="s">
        <v>2</v>
      </c>
      <c r="E105" s="7" t="s">
        <v>2</v>
      </c>
      <c r="H105" s="8" t="s">
        <v>2</v>
      </c>
      <c r="I105" s="9"/>
      <c r="J105" s="9"/>
      <c r="K105" s="9"/>
      <c r="L105" s="49">
        <f>SUM(L103:L104)</f>
        <v>0</v>
      </c>
      <c r="M105" s="9"/>
      <c r="N105" s="50"/>
      <c r="O105" s="50"/>
      <c r="P105" s="50"/>
      <c r="Q105" s="7" t="s">
        <v>2</v>
      </c>
    </row>
    <row r="106" spans="2:18" ht="12.75" customHeight="1">
      <c r="B106" s="5"/>
      <c r="C106" s="6"/>
      <c r="D106" s="7" t="s">
        <v>2</v>
      </c>
      <c r="E106" s="7" t="s">
        <v>2</v>
      </c>
      <c r="H106" s="8" t="s">
        <v>2</v>
      </c>
      <c r="I106" s="9"/>
      <c r="J106" s="9"/>
      <c r="K106" s="9"/>
      <c r="L106" s="9"/>
      <c r="M106" s="9"/>
      <c r="N106" s="9"/>
      <c r="O106" s="9"/>
      <c r="P106" s="9"/>
      <c r="Q106" s="7" t="s">
        <v>2</v>
      </c>
    </row>
    <row r="107" spans="2:18" s="19" customFormat="1" ht="53.25" customHeight="1">
      <c r="B107" s="10" t="s">
        <v>3</v>
      </c>
      <c r="C107" s="11" t="s">
        <v>3</v>
      </c>
      <c r="D107" s="12" t="s">
        <v>165</v>
      </c>
      <c r="E107" s="13" t="s">
        <v>5</v>
      </c>
      <c r="F107" s="14"/>
      <c r="G107" s="14"/>
      <c r="H107" s="15" t="s">
        <v>6</v>
      </c>
      <c r="I107" s="16" t="s">
        <v>7</v>
      </c>
      <c r="J107" s="16" t="s">
        <v>8</v>
      </c>
      <c r="K107" s="16" t="s">
        <v>9</v>
      </c>
      <c r="L107" s="16" t="s">
        <v>10</v>
      </c>
      <c r="M107" s="16" t="s">
        <v>11</v>
      </c>
      <c r="N107" s="17"/>
      <c r="O107" s="17"/>
      <c r="P107" s="17"/>
      <c r="Q107" s="18" t="s">
        <v>2</v>
      </c>
    </row>
    <row r="108" spans="2:18" ht="12.75" customHeight="1">
      <c r="B108" s="31" t="s">
        <v>166</v>
      </c>
      <c r="C108" s="32" t="s">
        <v>167</v>
      </c>
      <c r="D108" s="33" t="s">
        <v>168</v>
      </c>
      <c r="E108" s="34" t="s">
        <v>60</v>
      </c>
      <c r="F108" s="35"/>
      <c r="G108" s="35"/>
      <c r="H108" s="36">
        <v>9</v>
      </c>
      <c r="I108" s="37"/>
      <c r="J108" s="37"/>
      <c r="K108" s="37"/>
      <c r="L108" s="38">
        <f>H108*K108</f>
        <v>0</v>
      </c>
      <c r="M108" s="37"/>
      <c r="N108" s="39"/>
      <c r="O108" s="39"/>
      <c r="P108" s="39"/>
      <c r="Q108" s="29" t="s">
        <v>2</v>
      </c>
      <c r="R108" s="30"/>
    </row>
    <row r="109" spans="2:18" ht="12.75" customHeight="1">
      <c r="B109" s="31"/>
      <c r="C109" s="32"/>
      <c r="D109" s="33" t="s">
        <v>169</v>
      </c>
      <c r="E109" s="34" t="s">
        <v>170</v>
      </c>
      <c r="F109" s="35"/>
      <c r="G109" s="35"/>
      <c r="H109" s="36">
        <v>20</v>
      </c>
      <c r="I109" s="37"/>
      <c r="J109" s="37"/>
      <c r="K109" s="37"/>
      <c r="L109" s="38">
        <f>+K109*H109</f>
        <v>0</v>
      </c>
      <c r="M109" s="37"/>
      <c r="N109" s="39"/>
      <c r="O109" s="39"/>
      <c r="P109" s="39"/>
      <c r="Q109" s="29"/>
      <c r="R109" s="30"/>
    </row>
    <row r="110" spans="2:18" ht="12.75" customHeight="1">
      <c r="B110" s="31"/>
      <c r="C110" s="32"/>
      <c r="D110" s="33" t="s">
        <v>171</v>
      </c>
      <c r="E110" s="34" t="s">
        <v>170</v>
      </c>
      <c r="F110" s="35"/>
      <c r="G110" s="35"/>
      <c r="H110" s="36">
        <v>4</v>
      </c>
      <c r="I110" s="37"/>
      <c r="J110" s="37"/>
      <c r="K110" s="37"/>
      <c r="L110" s="38">
        <f t="shared" ref="L110:L129" si="6">+K110*H110</f>
        <v>0</v>
      </c>
      <c r="M110" s="37"/>
      <c r="N110" s="39"/>
      <c r="O110" s="39"/>
      <c r="P110" s="39"/>
      <c r="Q110" s="29"/>
      <c r="R110" s="30"/>
    </row>
    <row r="111" spans="2:18" ht="12.75" customHeight="1">
      <c r="B111" s="31"/>
      <c r="C111" s="32"/>
      <c r="D111" s="33" t="s">
        <v>172</v>
      </c>
      <c r="E111" s="34" t="s">
        <v>170</v>
      </c>
      <c r="F111" s="35"/>
      <c r="G111" s="35"/>
      <c r="H111" s="36">
        <v>50</v>
      </c>
      <c r="I111" s="37"/>
      <c r="J111" s="37"/>
      <c r="K111" s="37"/>
      <c r="L111" s="38">
        <f t="shared" si="6"/>
        <v>0</v>
      </c>
      <c r="M111" s="37"/>
      <c r="N111" s="39"/>
      <c r="O111" s="39"/>
      <c r="P111" s="39"/>
      <c r="Q111" s="29"/>
      <c r="R111" s="30"/>
    </row>
    <row r="112" spans="2:18" ht="12.75" customHeight="1">
      <c r="B112" s="31"/>
      <c r="C112" s="32"/>
      <c r="D112" s="33" t="s">
        <v>173</v>
      </c>
      <c r="E112" s="34" t="s">
        <v>174</v>
      </c>
      <c r="F112" s="35"/>
      <c r="G112" s="35"/>
      <c r="H112" s="36">
        <v>492</v>
      </c>
      <c r="I112" s="37"/>
      <c r="J112" s="37"/>
      <c r="K112" s="37"/>
      <c r="L112" s="38">
        <f t="shared" si="6"/>
        <v>0</v>
      </c>
      <c r="M112" s="37"/>
      <c r="N112" s="39"/>
      <c r="O112" s="39"/>
      <c r="P112" s="39"/>
      <c r="Q112" s="29"/>
      <c r="R112" s="30"/>
    </row>
    <row r="113" spans="2:18" ht="12.75" customHeight="1">
      <c r="B113" s="31"/>
      <c r="C113" s="65"/>
      <c r="D113" s="33" t="s">
        <v>175</v>
      </c>
      <c r="E113" s="34" t="s">
        <v>98</v>
      </c>
      <c r="F113" s="35"/>
      <c r="G113" s="35"/>
      <c r="H113" s="36">
        <v>2</v>
      </c>
      <c r="I113" s="37"/>
      <c r="J113" s="37"/>
      <c r="K113" s="37"/>
      <c r="L113" s="38">
        <f t="shared" si="6"/>
        <v>0</v>
      </c>
      <c r="M113" s="37"/>
      <c r="N113" s="39"/>
      <c r="O113" s="39"/>
      <c r="P113" s="39"/>
      <c r="Q113" s="29"/>
      <c r="R113" s="30"/>
    </row>
    <row r="114" spans="2:18" ht="12.75" customHeight="1">
      <c r="B114" s="31"/>
      <c r="C114" s="65"/>
      <c r="D114" s="33" t="s">
        <v>176</v>
      </c>
      <c r="E114" s="34" t="s">
        <v>98</v>
      </c>
      <c r="F114" s="35"/>
      <c r="G114" s="35"/>
      <c r="H114" s="36">
        <v>4</v>
      </c>
      <c r="I114" s="37"/>
      <c r="J114" s="37"/>
      <c r="K114" s="37"/>
      <c r="L114" s="38">
        <f t="shared" si="6"/>
        <v>0</v>
      </c>
      <c r="M114" s="37"/>
      <c r="N114" s="39"/>
      <c r="O114" s="39"/>
      <c r="P114" s="39"/>
      <c r="Q114" s="29"/>
      <c r="R114" s="30"/>
    </row>
    <row r="115" spans="2:18" ht="12.75" customHeight="1">
      <c r="B115" s="31"/>
      <c r="C115" s="65"/>
      <c r="D115" s="33"/>
      <c r="E115" s="34"/>
      <c r="F115" s="35"/>
      <c r="G115" s="35"/>
      <c r="H115" s="36"/>
      <c r="I115" s="37"/>
      <c r="J115" s="37"/>
      <c r="K115" s="37"/>
      <c r="L115" s="38">
        <f t="shared" si="6"/>
        <v>0</v>
      </c>
      <c r="M115" s="37"/>
      <c r="N115" s="39"/>
      <c r="O115" s="39"/>
      <c r="P115" s="39"/>
      <c r="Q115" s="29"/>
      <c r="R115" s="30"/>
    </row>
    <row r="116" spans="2:18" ht="12.75" customHeight="1">
      <c r="B116" s="31"/>
      <c r="C116" s="65"/>
      <c r="D116" s="33" t="s">
        <v>177</v>
      </c>
      <c r="E116" s="34" t="s">
        <v>170</v>
      </c>
      <c r="F116" s="35"/>
      <c r="G116" s="35"/>
      <c r="H116" s="36">
        <v>120</v>
      </c>
      <c r="I116" s="37"/>
      <c r="J116" s="37"/>
      <c r="K116" s="37"/>
      <c r="L116" s="38">
        <f t="shared" si="6"/>
        <v>0</v>
      </c>
      <c r="M116" s="37"/>
      <c r="N116" s="39"/>
      <c r="O116" s="39"/>
      <c r="P116" s="39"/>
      <c r="Q116" s="29"/>
      <c r="R116" s="30"/>
    </row>
    <row r="117" spans="2:18" ht="12.75" customHeight="1">
      <c r="B117" s="31"/>
      <c r="C117" s="65"/>
      <c r="D117" s="33" t="s">
        <v>178</v>
      </c>
      <c r="E117" s="34" t="s">
        <v>170</v>
      </c>
      <c r="F117" s="35"/>
      <c r="G117" s="35"/>
      <c r="H117" s="36">
        <v>160</v>
      </c>
      <c r="I117" s="37"/>
      <c r="J117" s="37"/>
      <c r="K117" s="37"/>
      <c r="L117" s="38">
        <f t="shared" si="6"/>
        <v>0</v>
      </c>
      <c r="M117" s="37"/>
      <c r="N117" s="39"/>
      <c r="O117" s="39"/>
      <c r="P117" s="39"/>
      <c r="Q117" s="29"/>
      <c r="R117" s="30"/>
    </row>
    <row r="118" spans="2:18" ht="12.75" customHeight="1">
      <c r="B118" s="31"/>
      <c r="C118" s="65"/>
      <c r="D118" s="33"/>
      <c r="E118" s="34"/>
      <c r="F118" s="35"/>
      <c r="G118" s="35"/>
      <c r="H118" s="36"/>
      <c r="I118" s="37"/>
      <c r="J118" s="37"/>
      <c r="K118" s="37"/>
      <c r="L118" s="38">
        <f t="shared" si="6"/>
        <v>0</v>
      </c>
      <c r="M118" s="37"/>
      <c r="N118" s="39"/>
      <c r="O118" s="39"/>
      <c r="P118" s="39"/>
      <c r="Q118" s="29"/>
      <c r="R118" s="30"/>
    </row>
    <row r="119" spans="2:18" ht="12.75" customHeight="1">
      <c r="B119" s="31"/>
      <c r="C119" s="65"/>
      <c r="D119" s="33" t="s">
        <v>179</v>
      </c>
      <c r="E119" s="34" t="s">
        <v>170</v>
      </c>
      <c r="F119" s="35"/>
      <c r="G119" s="35"/>
      <c r="H119" s="36">
        <v>50</v>
      </c>
      <c r="I119" s="37"/>
      <c r="J119" s="37"/>
      <c r="K119" s="37"/>
      <c r="L119" s="38">
        <f t="shared" si="6"/>
        <v>0</v>
      </c>
      <c r="M119" s="37"/>
      <c r="N119" s="39"/>
      <c r="O119" s="39"/>
      <c r="P119" s="39"/>
      <c r="Q119" s="29"/>
      <c r="R119" s="30"/>
    </row>
    <row r="120" spans="2:18" ht="43.5" customHeight="1">
      <c r="B120" s="31"/>
      <c r="C120" s="65"/>
      <c r="D120" s="52" t="s">
        <v>180</v>
      </c>
      <c r="E120" s="34" t="s">
        <v>181</v>
      </c>
      <c r="F120" s="35"/>
      <c r="G120" s="35"/>
      <c r="H120" s="36">
        <v>14.5</v>
      </c>
      <c r="I120" s="37"/>
      <c r="J120" s="37"/>
      <c r="K120" s="37"/>
      <c r="L120" s="38">
        <f t="shared" si="6"/>
        <v>0</v>
      </c>
      <c r="M120" s="37"/>
      <c r="N120" s="39"/>
      <c r="O120" s="39"/>
      <c r="P120" s="39"/>
      <c r="Q120" s="29"/>
      <c r="R120" s="30"/>
    </row>
    <row r="121" spans="2:18" ht="25.5" customHeight="1">
      <c r="B121" s="31"/>
      <c r="C121" s="65"/>
      <c r="D121" s="73" t="s">
        <v>182</v>
      </c>
      <c r="E121" s="83" t="s">
        <v>53</v>
      </c>
      <c r="F121" s="35"/>
      <c r="G121" s="35"/>
      <c r="H121" s="36">
        <v>5</v>
      </c>
      <c r="I121" s="37"/>
      <c r="J121" s="37"/>
      <c r="K121" s="37"/>
      <c r="L121" s="38">
        <f t="shared" si="6"/>
        <v>0</v>
      </c>
      <c r="M121" s="37"/>
      <c r="N121" s="39"/>
      <c r="O121" s="39"/>
      <c r="P121" s="39"/>
      <c r="Q121" s="29"/>
      <c r="R121" s="30"/>
    </row>
    <row r="122" spans="2:18" ht="24.75" customHeight="1">
      <c r="B122" s="31"/>
      <c r="C122" s="65"/>
      <c r="D122" s="33" t="s">
        <v>183</v>
      </c>
      <c r="E122" s="34" t="s">
        <v>170</v>
      </c>
      <c r="F122" s="35"/>
      <c r="G122" s="35"/>
      <c r="H122" s="36">
        <v>20</v>
      </c>
      <c r="I122" s="37"/>
      <c r="J122" s="37"/>
      <c r="K122" s="37"/>
      <c r="L122" s="38">
        <f t="shared" si="6"/>
        <v>0</v>
      </c>
      <c r="M122" s="37"/>
      <c r="N122" s="39"/>
      <c r="O122" s="39"/>
      <c r="P122" s="39"/>
      <c r="Q122" s="29"/>
      <c r="R122" s="30"/>
    </row>
    <row r="123" spans="2:18" ht="33" customHeight="1">
      <c r="B123" s="31"/>
      <c r="C123" s="65"/>
      <c r="D123" s="84" t="s">
        <v>184</v>
      </c>
      <c r="E123" s="34" t="s">
        <v>170</v>
      </c>
      <c r="F123" s="35"/>
      <c r="G123" s="35"/>
      <c r="H123" s="36">
        <v>50</v>
      </c>
      <c r="I123" s="37"/>
      <c r="J123" s="37"/>
      <c r="K123" s="37"/>
      <c r="L123" s="38">
        <f t="shared" si="6"/>
        <v>0</v>
      </c>
      <c r="M123" s="37"/>
      <c r="N123" s="39"/>
      <c r="O123" s="39"/>
      <c r="P123" s="39"/>
      <c r="Q123" s="29"/>
      <c r="R123" s="30"/>
    </row>
    <row r="124" spans="2:18" ht="12.75" customHeight="1">
      <c r="B124" s="31"/>
      <c r="C124" s="65"/>
      <c r="D124" s="33" t="s">
        <v>185</v>
      </c>
      <c r="E124" s="34" t="s">
        <v>98</v>
      </c>
      <c r="F124" s="35"/>
      <c r="G124" s="35"/>
      <c r="H124" s="36">
        <v>36</v>
      </c>
      <c r="I124" s="37"/>
      <c r="J124" s="37"/>
      <c r="K124" s="37"/>
      <c r="L124" s="38">
        <f t="shared" si="6"/>
        <v>0</v>
      </c>
      <c r="M124" s="37"/>
      <c r="N124" s="39"/>
      <c r="O124" s="39"/>
      <c r="P124" s="39"/>
      <c r="Q124" s="29"/>
      <c r="R124" s="30"/>
    </row>
    <row r="125" spans="2:18" ht="12.75" customHeight="1">
      <c r="B125" s="31"/>
      <c r="C125" s="65"/>
      <c r="D125" s="33" t="s">
        <v>186</v>
      </c>
      <c r="E125" s="34" t="s">
        <v>98</v>
      </c>
      <c r="F125" s="35"/>
      <c r="G125" s="35"/>
      <c r="H125" s="36">
        <v>5</v>
      </c>
      <c r="I125" s="37"/>
      <c r="J125" s="37"/>
      <c r="K125" s="37"/>
      <c r="L125" s="38">
        <f t="shared" si="6"/>
        <v>0</v>
      </c>
      <c r="M125" s="37"/>
      <c r="N125" s="39"/>
      <c r="O125" s="39"/>
      <c r="P125" s="39"/>
      <c r="Q125" s="29"/>
      <c r="R125" s="30"/>
    </row>
    <row r="126" spans="2:18" ht="12.75" customHeight="1">
      <c r="B126" s="31"/>
      <c r="C126" s="65"/>
      <c r="D126" s="33" t="s">
        <v>187</v>
      </c>
      <c r="E126" s="34" t="s">
        <v>98</v>
      </c>
      <c r="F126" s="35"/>
      <c r="G126" s="35"/>
      <c r="H126" s="36">
        <v>24</v>
      </c>
      <c r="I126" s="37"/>
      <c r="J126" s="37"/>
      <c r="K126" s="37"/>
      <c r="L126" s="38">
        <f t="shared" si="6"/>
        <v>0</v>
      </c>
      <c r="M126" s="37"/>
      <c r="N126" s="39"/>
      <c r="O126" s="39"/>
      <c r="P126" s="39"/>
      <c r="Q126" s="29"/>
      <c r="R126" s="30"/>
    </row>
    <row r="127" spans="2:18" ht="12.75" customHeight="1">
      <c r="B127" s="31"/>
      <c r="C127" s="65"/>
      <c r="D127" s="33"/>
      <c r="E127" s="34"/>
      <c r="F127" s="35"/>
      <c r="G127" s="35"/>
      <c r="H127" s="36"/>
      <c r="I127" s="37"/>
      <c r="J127" s="37"/>
      <c r="K127" s="37"/>
      <c r="L127" s="38">
        <f t="shared" si="6"/>
        <v>0</v>
      </c>
      <c r="M127" s="37"/>
      <c r="N127" s="39"/>
      <c r="O127" s="39"/>
      <c r="P127" s="39"/>
      <c r="Q127" s="29"/>
      <c r="R127" s="30"/>
    </row>
    <row r="128" spans="2:18" ht="14.25" customHeight="1">
      <c r="B128" s="31"/>
      <c r="C128" s="65"/>
      <c r="D128" s="33" t="s">
        <v>188</v>
      </c>
      <c r="E128" s="34" t="s">
        <v>189</v>
      </c>
      <c r="F128" s="35"/>
      <c r="G128" s="35"/>
      <c r="H128" s="36">
        <v>7</v>
      </c>
      <c r="I128" s="37"/>
      <c r="J128" s="37"/>
      <c r="K128" s="37"/>
      <c r="L128" s="38">
        <f t="shared" si="6"/>
        <v>0</v>
      </c>
      <c r="M128" s="37"/>
      <c r="N128" s="39"/>
      <c r="O128" s="39"/>
      <c r="P128" s="39"/>
      <c r="Q128" s="29"/>
      <c r="R128" s="30"/>
    </row>
    <row r="129" spans="2:18" ht="16.5" customHeight="1">
      <c r="B129" s="31"/>
      <c r="C129" s="65"/>
      <c r="D129" s="33" t="s">
        <v>190</v>
      </c>
      <c r="E129" s="34" t="s">
        <v>189</v>
      </c>
      <c r="F129" s="35"/>
      <c r="G129" s="35"/>
      <c r="H129" s="36">
        <v>4</v>
      </c>
      <c r="I129" s="37"/>
      <c r="J129" s="37"/>
      <c r="K129" s="37"/>
      <c r="L129" s="38">
        <f t="shared" si="6"/>
        <v>0</v>
      </c>
      <c r="M129" s="37"/>
      <c r="N129" s="39"/>
      <c r="O129" s="39"/>
      <c r="P129" s="39"/>
      <c r="Q129" s="29"/>
      <c r="R129" s="30"/>
    </row>
    <row r="130" spans="2:18" ht="12.75" customHeight="1">
      <c r="B130" s="85"/>
      <c r="C130" s="86"/>
      <c r="D130" s="87"/>
      <c r="E130" s="87"/>
      <c r="H130" s="88"/>
      <c r="I130" s="89"/>
      <c r="J130" s="89"/>
      <c r="K130" s="89"/>
      <c r="L130" s="49">
        <f>SUM(L108:L129)</f>
        <v>0</v>
      </c>
      <c r="M130" s="89"/>
      <c r="N130" s="50"/>
      <c r="O130" s="50"/>
      <c r="P130" s="50"/>
      <c r="Q130" s="7"/>
    </row>
    <row r="131" spans="2:18" ht="12.75" customHeight="1">
      <c r="B131" s="85"/>
      <c r="C131" s="86"/>
      <c r="D131" s="87"/>
      <c r="E131" s="87"/>
      <c r="H131" s="88"/>
      <c r="I131" s="89"/>
      <c r="J131" s="89"/>
      <c r="K131" s="89"/>
      <c r="L131" s="89"/>
      <c r="M131" s="89"/>
      <c r="N131" s="89"/>
      <c r="O131" s="89"/>
      <c r="P131" s="89"/>
      <c r="Q131" s="7"/>
    </row>
    <row r="132" spans="2:18" ht="12.75" customHeight="1">
      <c r="B132" s="85"/>
      <c r="C132" s="86"/>
      <c r="D132" s="87"/>
      <c r="E132" s="87"/>
      <c r="H132" s="88"/>
      <c r="I132" s="89"/>
      <c r="J132" s="89"/>
      <c r="K132" s="89"/>
      <c r="L132" s="89"/>
      <c r="M132" s="89"/>
      <c r="N132" s="89"/>
      <c r="O132" s="89"/>
      <c r="P132" s="89"/>
      <c r="Q132" s="7"/>
    </row>
    <row r="133" spans="2:18" ht="12.75" customHeight="1">
      <c r="B133" s="85"/>
      <c r="C133" s="86"/>
      <c r="D133" s="90" t="s">
        <v>191</v>
      </c>
      <c r="E133" s="91"/>
      <c r="F133" s="92"/>
      <c r="G133" s="92"/>
      <c r="H133" s="93"/>
      <c r="I133" s="94"/>
      <c r="J133" s="94"/>
      <c r="K133" s="94"/>
      <c r="L133" s="49">
        <f>SUM(L5:L130)/2</f>
        <v>0</v>
      </c>
      <c r="M133" s="94"/>
      <c r="N133" s="50"/>
      <c r="O133" s="50"/>
      <c r="P133" s="50"/>
      <c r="Q133" s="7">
        <v>113624061</v>
      </c>
    </row>
    <row r="134" spans="2:18" ht="12.75" customHeight="1">
      <c r="B134" s="85"/>
      <c r="C134" s="86"/>
      <c r="D134" s="87"/>
      <c r="E134" s="87"/>
      <c r="H134" s="88"/>
      <c r="I134" s="89"/>
      <c r="J134" s="89"/>
      <c r="K134" s="89"/>
      <c r="L134" s="89"/>
      <c r="M134" s="89"/>
      <c r="N134" s="89"/>
      <c r="O134" s="89"/>
      <c r="P134" s="89"/>
      <c r="Q134" s="7"/>
    </row>
  </sheetData>
  <pageMargins left="0.74803149606299213" right="0.74803149606299213" top="0.98425196850393704" bottom="0.98425196850393704" header="0.51181102362204722" footer="0.51181102362204722"/>
  <pageSetup paperSize="9" scale="79" orientation="landscape" horizontalDpi="0" verticalDpi="0" r:id="rId1"/>
  <rowBreaks count="1" manualBreakCount="1"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MATERIALES</vt:lpstr>
      <vt:lpstr>MATERIALES!Área_de_impresión</vt:lpstr>
      <vt:lpstr>MATERIALES!Títulos_a_imprimir</vt:lpstr>
    </vt:vector>
  </TitlesOfParts>
  <Company>udenar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coyunturasocial</dc:creator>
  <cp:lastModifiedBy>UDENAR</cp:lastModifiedBy>
  <dcterms:created xsi:type="dcterms:W3CDTF">2013-06-25T15:07:50Z</dcterms:created>
  <dcterms:modified xsi:type="dcterms:W3CDTF">2013-06-25T16:32:06Z</dcterms:modified>
</cp:coreProperties>
</file>