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0" windowWidth="19695" windowHeight="7875"/>
  </bookViews>
  <sheets>
    <sheet name="MATERIALES" sheetId="1" r:id="rId1"/>
  </sheets>
  <externalReferences>
    <externalReference r:id="rId2"/>
  </externalReferences>
  <definedNames>
    <definedName name="_xlnm.Print_Area" localSheetId="0">MATERIALES!$A$1:$L$80</definedName>
  </definedNames>
  <calcPr calcId="124519"/>
</workbook>
</file>

<file path=xl/calcChain.xml><?xml version="1.0" encoding="utf-8"?>
<calcChain xmlns="http://schemas.openxmlformats.org/spreadsheetml/2006/main">
  <c r="F104" i="1"/>
  <c r="F103"/>
  <c r="G98"/>
  <c r="G97"/>
  <c r="G90"/>
  <c r="G87"/>
  <c r="G86"/>
  <c r="G83"/>
  <c r="L77"/>
  <c r="L76"/>
  <c r="L75"/>
  <c r="L74"/>
  <c r="L73"/>
  <c r="L72"/>
  <c r="L71"/>
  <c r="L70"/>
  <c r="L69"/>
  <c r="L78" s="1"/>
  <c r="L65"/>
  <c r="L64"/>
  <c r="L63"/>
  <c r="L59"/>
  <c r="L58"/>
  <c r="L57"/>
  <c r="L53"/>
  <c r="L54" s="1"/>
  <c r="L49"/>
  <c r="L50" s="1"/>
  <c r="L45"/>
  <c r="L44"/>
  <c r="L43"/>
  <c r="L42"/>
  <c r="L41"/>
  <c r="L40"/>
  <c r="L39"/>
  <c r="H38"/>
  <c r="L38" s="1"/>
  <c r="L37"/>
  <c r="L36"/>
  <c r="L35"/>
  <c r="L34"/>
  <c r="L29"/>
  <c r="L30" s="1"/>
  <c r="H25"/>
  <c r="L25" s="1"/>
  <c r="H24"/>
  <c r="L24" s="1"/>
  <c r="L19"/>
  <c r="L18"/>
  <c r="L17"/>
  <c r="L16"/>
  <c r="H15"/>
  <c r="L15" s="1"/>
  <c r="L14"/>
  <c r="L20" s="1"/>
  <c r="L8"/>
  <c r="L9" s="1"/>
  <c r="L46" l="1"/>
  <c r="L66"/>
  <c r="L60"/>
  <c r="L26"/>
  <c r="L80" s="1"/>
</calcChain>
</file>

<file path=xl/sharedStrings.xml><?xml version="1.0" encoding="utf-8"?>
<sst xmlns="http://schemas.openxmlformats.org/spreadsheetml/2006/main" count="430" uniqueCount="139">
  <si>
    <t>PRIMARIOS CONCATENADOS</t>
  </si>
  <si>
    <t>ACABADOS BLOQUE SUR</t>
  </si>
  <si>
    <t>EDIFICIO DE AULAS Y TECNOLOGIA</t>
  </si>
  <si>
    <t>UNIVERSIDAD DE NARIÑO-TOROBAJO</t>
  </si>
  <si>
    <t>ACA</t>
  </si>
  <si>
    <t xml:space="preserve"> </t>
  </si>
  <si>
    <t xml:space="preserve"> Unidad</t>
  </si>
  <si>
    <t xml:space="preserve">Cantidad </t>
  </si>
  <si>
    <t xml:space="preserve"> Precio </t>
  </si>
  <si>
    <t xml:space="preserve"> Total CON IVA</t>
  </si>
  <si>
    <t>MARCA</t>
  </si>
  <si>
    <t>ESPECIFICACIONES</t>
  </si>
  <si>
    <t>HUNTER</t>
  </si>
  <si>
    <t xml:space="preserve"> CIELO RASO DESMONTABLE EN FIBRA MINERAL DE 60 X 60cm tipo hunter douglas finetta borde recibido o similar</t>
  </si>
  <si>
    <t xml:space="preserve"> M2</t>
  </si>
  <si>
    <t>ADI</t>
  </si>
  <si>
    <t xml:space="preserve"> Total </t>
  </si>
  <si>
    <t>EAFIN</t>
  </si>
  <si>
    <t xml:space="preserve"> ESTUCO ACRILICO</t>
  </si>
  <si>
    <t>CUÑETE</t>
  </si>
  <si>
    <t>P-0010</t>
  </si>
  <si>
    <t xml:space="preserve"> ESTUCO PARA PREPARAR SIKA ESTUKA DOS O SIMILAR- PARA RELLENO</t>
  </si>
  <si>
    <t xml:space="preserve"> Kg</t>
  </si>
  <si>
    <t>SIKA1</t>
  </si>
  <si>
    <t xml:space="preserve"> IMPERMEABILIZANTE PARA MORTEROS SIKA 1 O SIMILAR</t>
  </si>
  <si>
    <t>SKF1A</t>
  </si>
  <si>
    <t xml:space="preserve"> SIKA FLEX 1A COLOR BLANCO</t>
  </si>
  <si>
    <t xml:space="preserve"> Un</t>
  </si>
  <si>
    <t>SIKTX</t>
  </si>
  <si>
    <t xml:space="preserve"> SIKALATEX O SIMILAR</t>
  </si>
  <si>
    <t>SISKS</t>
  </si>
  <si>
    <t xml:space="preserve"> SILICONA SIKASIL - AC O SIMILAR 600cc</t>
  </si>
  <si>
    <t>CEM</t>
  </si>
  <si>
    <t>CEMEB</t>
  </si>
  <si>
    <t xml:space="preserve"> CEMENTO BLANCO</t>
  </si>
  <si>
    <t>CEMEN</t>
  </si>
  <si>
    <t xml:space="preserve"> CEMENTO GRIS PORTLAND TIPO I</t>
  </si>
  <si>
    <t xml:space="preserve"> Kgs</t>
  </si>
  <si>
    <t>CER</t>
  </si>
  <si>
    <t>PMCECO</t>
  </si>
  <si>
    <t xml:space="preserve"> PUERTA METALICA EN CELOSIA  SEGUN DETALLE</t>
  </si>
  <si>
    <t>FER</t>
  </si>
  <si>
    <t>50015</t>
  </si>
  <si>
    <t xml:space="preserve"> ANGULO PERIMETRAL CAL.26 X 2.44M</t>
  </si>
  <si>
    <t>ZINC</t>
  </si>
  <si>
    <t xml:space="preserve"> BLANCO DE ZINC</t>
  </si>
  <si>
    <t xml:space="preserve"> Libra</t>
  </si>
  <si>
    <t>CAN124</t>
  </si>
  <si>
    <t xml:space="preserve"> CANAL 12x4cm L=2.44m CAL.24</t>
  </si>
  <si>
    <t>CERMD</t>
  </si>
  <si>
    <t xml:space="preserve"> CERRADURA PARA PUERTA PRINCIPAL</t>
  </si>
  <si>
    <t>DOBLEM</t>
  </si>
  <si>
    <t xml:space="preserve"> CHAPA DOBLE MANIJA PARA PUERTA PRINCIPAL</t>
  </si>
  <si>
    <t xml:space="preserve"> Und</t>
  </si>
  <si>
    <t xml:space="preserve"> CHAPA YALE L - 370 O SIMILAR</t>
  </si>
  <si>
    <t xml:space="preserve"> CHAPA PICO DE LORO </t>
  </si>
  <si>
    <t>50014</t>
  </si>
  <si>
    <t xml:space="preserve"> OMEGA CAL 26 X 2.44M</t>
  </si>
  <si>
    <t>PAR124</t>
  </si>
  <si>
    <t xml:space="preserve"> PARAL 12x4cm L=2.44 CAL 24</t>
  </si>
  <si>
    <t xml:space="preserve"> Ml</t>
  </si>
  <si>
    <t>PRROLA</t>
  </si>
  <si>
    <t xml:space="preserve"> PERFIL PANEL YESO PRINCIPAL ROLADO</t>
  </si>
  <si>
    <t>PLAF10</t>
  </si>
  <si>
    <t xml:space="preserve"> PLACA EN FIBROCEMENTO 1.22x2.44 10mm</t>
  </si>
  <si>
    <t>50001</t>
  </si>
  <si>
    <t xml:space="preserve"> PLACA P/YESO GYPLAC ST 1220X2440MM</t>
  </si>
  <si>
    <t>LAD</t>
  </si>
  <si>
    <t>BN5</t>
  </si>
  <si>
    <t xml:space="preserve"> LADRILLO FAROL No. 5 e=12cm</t>
  </si>
  <si>
    <t>PET</t>
  </si>
  <si>
    <t>ARENB</t>
  </si>
  <si>
    <t xml:space="preserve"> ARENA BLANCA</t>
  </si>
  <si>
    <t xml:space="preserve"> M3</t>
  </si>
  <si>
    <t>PIN</t>
  </si>
  <si>
    <t>ANTIBL</t>
  </si>
  <si>
    <t xml:space="preserve"> ANTICORROSIVO COLOR BLANCO</t>
  </si>
  <si>
    <t xml:space="preserve"> Gal</t>
  </si>
  <si>
    <t>P-0006</t>
  </si>
  <si>
    <t xml:space="preserve"> PINTURA ESMALTE COLOR BLANCO O PARA SELECCIONAR</t>
  </si>
  <si>
    <t>VINTI</t>
  </si>
  <si>
    <t xml:space="preserve"> VINILO TIPO I</t>
  </si>
  <si>
    <t xml:space="preserve"> Gl</t>
  </si>
  <si>
    <t>PIS</t>
  </si>
  <si>
    <t>PEGAC</t>
  </si>
  <si>
    <t xml:space="preserve"> PEGANTE GRIS PARA  CERAMICA</t>
  </si>
  <si>
    <t>PEGPOR</t>
  </si>
  <si>
    <t xml:space="preserve"> PEGANTE PARA PORCELANATO</t>
  </si>
  <si>
    <t>P60MAT</t>
  </si>
  <si>
    <t xml:space="preserve"> PORCELANATO MATE 60x60cm</t>
  </si>
  <si>
    <t>REF</t>
  </si>
  <si>
    <t>12141</t>
  </si>
  <si>
    <t xml:space="preserve"> ANGULO 1-1/2"X3/16"</t>
  </si>
  <si>
    <t>REF14</t>
  </si>
  <si>
    <t xml:space="preserve"> HIERRO 1/4"</t>
  </si>
  <si>
    <t>REF38</t>
  </si>
  <si>
    <t xml:space="preserve"> HIERRO 3/8" x varilla</t>
  </si>
  <si>
    <t>und</t>
  </si>
  <si>
    <t>MT222</t>
  </si>
  <si>
    <t xml:space="preserve"> METALDECK 2" CAL 22 x 6mts</t>
  </si>
  <si>
    <t>P1212</t>
  </si>
  <si>
    <t xml:space="preserve"> PERFIL PHR C 120X60 CAL 12 L=6M</t>
  </si>
  <si>
    <t>PL142H</t>
  </si>
  <si>
    <t xml:space="preserve"> PLATINA HIERRRO 1/4x2"</t>
  </si>
  <si>
    <t>PLPAS1</t>
  </si>
  <si>
    <t xml:space="preserve"> PLATINA PASAMANO TIPO 1 (150x100x6mm)</t>
  </si>
  <si>
    <t>TUB14</t>
  </si>
  <si>
    <t xml:space="preserve"> TUBO NEGRO 1 1/4" X CAL 19MM</t>
  </si>
  <si>
    <t>TAN2</t>
  </si>
  <si>
    <t xml:space="preserve"> TUBO NEGRO HIERRO 2" cal. 2.3mm</t>
  </si>
  <si>
    <t>UND</t>
  </si>
  <si>
    <t>VALOR</t>
  </si>
  <si>
    <t>CANT</t>
  </si>
  <si>
    <t>SILLAR ALN-173 (MARCO VENTANA)</t>
  </si>
  <si>
    <t>TIRO</t>
  </si>
  <si>
    <t>DIVISOR ALN-292 (TEE VENTANA)</t>
  </si>
  <si>
    <t>NAVE ALN-176 (MARCO BATIENTE)</t>
  </si>
  <si>
    <t>PISA VIDRIO ALN-177</t>
  </si>
  <si>
    <t>EMPAQUE ESTRELLA</t>
  </si>
  <si>
    <t>ML</t>
  </si>
  <si>
    <t>MANIJAS VENTANAS</t>
  </si>
  <si>
    <t>UN</t>
  </si>
  <si>
    <t>BRAZO 8PLG</t>
  </si>
  <si>
    <t>TUBO RECTANG. T97</t>
  </si>
  <si>
    <t>PERSIANA ALUMINIO ALN 315</t>
  </si>
  <si>
    <t>T-244</t>
  </si>
  <si>
    <t>PUERTA EN VIDRIO TEMPLADO 10mm INCOLORO CON SOCALO, E CHAPAS DE SEGURIDAD, MANIJAS ROMA DE 60CM DOBLE, CON PIVOTES</t>
  </si>
  <si>
    <t>M2</t>
  </si>
  <si>
    <t>T-215 (MARCO)</t>
  </si>
  <si>
    <t>ADAPTADOR PROYECTANTE ALN-175 (BASE PISAVIDRIOS)</t>
  </si>
  <si>
    <t>BISAGRA 3 plg</t>
  </si>
  <si>
    <t>CHAPA</t>
  </si>
  <si>
    <t>TEE-3/4 plag.</t>
  </si>
  <si>
    <t>VARILLA ROSCADA 3/8</t>
  </si>
  <si>
    <t>VIDRIO 4MM CLARO 3.30x2.40 INCLUYE CORTES</t>
  </si>
  <si>
    <t>VIDRIO 10MM CLARO 3.30x2.40 INCLUYE CORTES</t>
  </si>
  <si>
    <t>LAMINA</t>
  </si>
  <si>
    <t>VIDRIO 6MM CLARO 3.30x2.40 (7.92M2)</t>
  </si>
  <si>
    <t>ALUMINIO</t>
  </si>
</sst>
</file>

<file path=xl/styles.xml><?xml version="1.0" encoding="utf-8"?>
<styleSheet xmlns="http://schemas.openxmlformats.org/spreadsheetml/2006/main">
  <numFmts count="1">
    <numFmt numFmtId="164" formatCode="###,###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10"/>
      <name val="Arial Narrow"/>
      <family val="2"/>
    </font>
    <font>
      <b/>
      <sz val="11"/>
      <color indexed="8"/>
      <name val="Arial Narrow"/>
      <family val="2"/>
    </font>
    <font>
      <b/>
      <sz val="12"/>
      <color indexed="19"/>
      <name val="Arial Narrow"/>
      <family val="2"/>
    </font>
    <font>
      <sz val="9"/>
      <color indexed="9"/>
      <name val="Courier New"/>
      <family val="3"/>
    </font>
    <font>
      <sz val="9"/>
      <color indexed="8"/>
      <name val="Courier New"/>
      <family val="3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rgb="FFFFFF8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rgb="FFC0C0C0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rgb="FFC0C0C0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rgb="FFC0C0C0"/>
      </bottom>
      <diagonal/>
    </border>
    <border>
      <left style="thin">
        <color rgb="FFC0C0C0"/>
      </left>
      <right style="thin">
        <color auto="1"/>
      </right>
      <top style="medium">
        <color auto="1"/>
      </top>
      <bottom style="thin">
        <color rgb="FFC0C0C0"/>
      </bottom>
      <diagonal/>
    </border>
    <border>
      <left style="thin">
        <color rgb="FFC0C0C0"/>
      </left>
      <right style="medium">
        <color auto="1"/>
      </right>
      <top style="medium">
        <color auto="1"/>
      </top>
      <bottom style="thin">
        <color rgb="FFC0C0C0"/>
      </bottom>
      <diagonal/>
    </border>
    <border>
      <left style="medium">
        <color auto="1"/>
      </left>
      <right style="thin">
        <color auto="1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auto="1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medium">
        <color auto="1"/>
      </right>
      <top style="thin">
        <color rgb="FFC0C0C0"/>
      </top>
      <bottom style="thin">
        <color rgb="FFC0C0C0"/>
      </bottom>
      <diagonal/>
    </border>
    <border>
      <left style="medium">
        <color auto="1"/>
      </left>
      <right style="thin">
        <color auto="1"/>
      </right>
      <top style="thin">
        <color rgb="FFC0C0C0"/>
      </top>
      <bottom style="medium">
        <color auto="1"/>
      </bottom>
      <diagonal/>
    </border>
    <border>
      <left style="thin">
        <color rgb="FFC0C0C0"/>
      </left>
      <right style="thin">
        <color auto="1"/>
      </right>
      <top style="thin">
        <color rgb="FFC0C0C0"/>
      </top>
      <bottom style="medium">
        <color auto="1"/>
      </bottom>
      <diagonal/>
    </border>
    <border>
      <left style="thin">
        <color rgb="FFC0C0C0"/>
      </left>
      <right style="medium">
        <color auto="1"/>
      </right>
      <top style="thin">
        <color rgb="FFC0C0C0"/>
      </top>
      <bottom style="medium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/>
    <xf numFmtId="0" fontId="7" fillId="2" borderId="1" xfId="0" applyNumberFormat="1" applyFont="1" applyFill="1" applyBorder="1" applyAlignment="1" applyProtection="1"/>
    <xf numFmtId="0" fontId="8" fillId="2" borderId="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/>
    <xf numFmtId="2" fontId="8" fillId="2" borderId="1" xfId="0" applyNumberFormat="1" applyFont="1" applyFill="1" applyBorder="1" applyAlignment="1" applyProtection="1"/>
    <xf numFmtId="0" fontId="7" fillId="0" borderId="2" xfId="0" applyNumberFormat="1" applyFont="1" applyFill="1" applyBorder="1" applyAlignment="1" applyProtection="1"/>
    <xf numFmtId="0" fontId="7" fillId="3" borderId="3" xfId="0" applyNumberFormat="1" applyFont="1" applyFill="1" applyBorder="1" applyAlignment="1" applyProtection="1"/>
    <xf numFmtId="0" fontId="8" fillId="3" borderId="3" xfId="0" applyNumberFormat="1" applyFont="1" applyFill="1" applyBorder="1" applyAlignment="1" applyProtection="1">
      <alignment wrapText="1"/>
    </xf>
    <xf numFmtId="0" fontId="8" fillId="3" borderId="4" xfId="0" applyNumberFormat="1" applyFont="1" applyFill="1" applyBorder="1" applyAlignment="1" applyProtection="1"/>
    <xf numFmtId="0" fontId="2" fillId="0" borderId="3" xfId="0" applyNumberFormat="1" applyFont="1" applyFill="1" applyBorder="1" applyAlignment="1" applyProtection="1"/>
    <xf numFmtId="2" fontId="8" fillId="3" borderId="3" xfId="0" applyNumberFormat="1" applyFont="1" applyFill="1" applyBorder="1" applyAlignment="1" applyProtection="1"/>
    <xf numFmtId="0" fontId="8" fillId="3" borderId="3" xfId="0" applyNumberFormat="1" applyFont="1" applyFill="1" applyBorder="1" applyAlignment="1" applyProtection="1"/>
    <xf numFmtId="164" fontId="8" fillId="3" borderId="4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2" fontId="8" fillId="0" borderId="0" xfId="0" applyNumberFormat="1" applyFont="1" applyFill="1" applyBorder="1" applyAlignment="1" applyProtection="1"/>
    <xf numFmtId="3" fontId="8" fillId="4" borderId="1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/>
    <xf numFmtId="0" fontId="7" fillId="3" borderId="6" xfId="0" applyNumberFormat="1" applyFont="1" applyFill="1" applyBorder="1" applyAlignment="1" applyProtection="1"/>
    <xf numFmtId="0" fontId="8" fillId="3" borderId="6" xfId="0" applyNumberFormat="1" applyFont="1" applyFill="1" applyBorder="1" applyAlignment="1" applyProtection="1">
      <alignment wrapText="1"/>
    </xf>
    <xf numFmtId="0" fontId="8" fillId="3" borderId="7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2" fontId="8" fillId="3" borderId="6" xfId="0" applyNumberFormat="1" applyFont="1" applyFill="1" applyBorder="1" applyAlignment="1" applyProtection="1"/>
    <xf numFmtId="0" fontId="8" fillId="3" borderId="6" xfId="0" applyNumberFormat="1" applyFont="1" applyFill="1" applyBorder="1" applyAlignment="1" applyProtection="1"/>
    <xf numFmtId="164" fontId="8" fillId="3" borderId="7" xfId="0" applyNumberFormat="1" applyFont="1" applyFill="1" applyBorder="1" applyAlignment="1" applyProtection="1"/>
    <xf numFmtId="0" fontId="7" fillId="0" borderId="8" xfId="0" applyNumberFormat="1" applyFont="1" applyFill="1" applyBorder="1" applyAlignment="1" applyProtection="1"/>
    <xf numFmtId="0" fontId="7" fillId="3" borderId="9" xfId="0" applyNumberFormat="1" applyFont="1" applyFill="1" applyBorder="1" applyAlignment="1" applyProtection="1"/>
    <xf numFmtId="0" fontId="8" fillId="3" borderId="9" xfId="0" applyNumberFormat="1" applyFont="1" applyFill="1" applyBorder="1" applyAlignment="1" applyProtection="1">
      <alignment wrapText="1"/>
    </xf>
    <xf numFmtId="0" fontId="8" fillId="3" borderId="10" xfId="0" applyNumberFormat="1" applyFont="1" applyFill="1" applyBorder="1" applyAlignment="1" applyProtection="1"/>
    <xf numFmtId="0" fontId="2" fillId="0" borderId="9" xfId="0" applyNumberFormat="1" applyFont="1" applyFill="1" applyBorder="1" applyAlignment="1" applyProtection="1"/>
    <xf numFmtId="2" fontId="8" fillId="3" borderId="9" xfId="0" applyNumberFormat="1" applyFont="1" applyFill="1" applyBorder="1" applyAlignment="1" applyProtection="1"/>
    <xf numFmtId="0" fontId="8" fillId="3" borderId="9" xfId="0" applyNumberFormat="1" applyFont="1" applyFill="1" applyBorder="1" applyAlignment="1" applyProtection="1"/>
    <xf numFmtId="164" fontId="8" fillId="3" borderId="10" xfId="0" applyNumberFormat="1" applyFont="1" applyFill="1" applyBorder="1" applyAlignment="1" applyProtection="1"/>
    <xf numFmtId="0" fontId="7" fillId="0" borderId="11" xfId="0" applyNumberFormat="1" applyFont="1" applyFill="1" applyBorder="1" applyAlignment="1" applyProtection="1"/>
    <xf numFmtId="0" fontId="7" fillId="3" borderId="12" xfId="0" applyNumberFormat="1" applyFont="1" applyFill="1" applyBorder="1" applyAlignment="1" applyProtection="1"/>
    <xf numFmtId="0" fontId="8" fillId="3" borderId="12" xfId="0" applyNumberFormat="1" applyFont="1" applyFill="1" applyBorder="1" applyAlignment="1" applyProtection="1">
      <alignment wrapText="1"/>
    </xf>
    <xf numFmtId="0" fontId="8" fillId="3" borderId="13" xfId="0" applyNumberFormat="1" applyFont="1" applyFill="1" applyBorder="1" applyAlignment="1" applyProtection="1"/>
    <xf numFmtId="0" fontId="2" fillId="0" borderId="12" xfId="0" applyNumberFormat="1" applyFont="1" applyFill="1" applyBorder="1" applyAlignment="1" applyProtection="1"/>
    <xf numFmtId="2" fontId="8" fillId="3" borderId="12" xfId="0" applyNumberFormat="1" applyFont="1" applyFill="1" applyBorder="1" applyAlignment="1" applyProtection="1"/>
    <xf numFmtId="0" fontId="8" fillId="3" borderId="12" xfId="0" applyNumberFormat="1" applyFont="1" applyFill="1" applyBorder="1" applyAlignment="1" applyProtection="1"/>
    <xf numFmtId="164" fontId="8" fillId="3" borderId="13" xfId="0" applyNumberFormat="1" applyFont="1" applyFill="1" applyBorder="1" applyAlignment="1" applyProtection="1"/>
    <xf numFmtId="0" fontId="7" fillId="0" borderId="5" xfId="0" quotePrefix="1" applyNumberFormat="1" applyFont="1" applyFill="1" applyBorder="1" applyAlignment="1" applyProtection="1"/>
    <xf numFmtId="0" fontId="7" fillId="3" borderId="6" xfId="0" quotePrefix="1" applyNumberFormat="1" applyFont="1" applyFill="1" applyBorder="1" applyAlignment="1" applyProtection="1"/>
    <xf numFmtId="0" fontId="8" fillId="3" borderId="6" xfId="0" quotePrefix="1" applyNumberFormat="1" applyFont="1" applyFill="1" applyBorder="1" applyAlignment="1" applyProtection="1"/>
    <xf numFmtId="0" fontId="8" fillId="3" borderId="7" xfId="0" quotePrefix="1" applyNumberFormat="1" applyFont="1" applyFill="1" applyBorder="1" applyAlignment="1" applyProtection="1"/>
    <xf numFmtId="2" fontId="8" fillId="3" borderId="6" xfId="0" quotePrefix="1" applyNumberFormat="1" applyFont="1" applyFill="1" applyBorder="1" applyAlignment="1" applyProtection="1"/>
    <xf numFmtId="0" fontId="7" fillId="0" borderId="8" xfId="0" quotePrefix="1" applyNumberFormat="1" applyFont="1" applyFill="1" applyBorder="1" applyAlignment="1" applyProtection="1"/>
    <xf numFmtId="0" fontId="7" fillId="3" borderId="9" xfId="0" quotePrefix="1" applyNumberFormat="1" applyFont="1" applyFill="1" applyBorder="1" applyAlignment="1" applyProtection="1"/>
    <xf numFmtId="0" fontId="8" fillId="3" borderId="9" xfId="0" quotePrefix="1" applyNumberFormat="1" applyFont="1" applyFill="1" applyBorder="1" applyAlignment="1" applyProtection="1"/>
    <xf numFmtId="0" fontId="8" fillId="3" borderId="10" xfId="0" quotePrefix="1" applyNumberFormat="1" applyFont="1" applyFill="1" applyBorder="1" applyAlignment="1" applyProtection="1"/>
    <xf numFmtId="2" fontId="8" fillId="3" borderId="9" xfId="0" quotePrefix="1" applyNumberFormat="1" applyFont="1" applyFill="1" applyBorder="1" applyAlignment="1" applyProtection="1"/>
    <xf numFmtId="0" fontId="7" fillId="0" borderId="11" xfId="0" quotePrefix="1" applyNumberFormat="1" applyFont="1" applyFill="1" applyBorder="1" applyAlignment="1" applyProtection="1"/>
    <xf numFmtId="0" fontId="7" fillId="3" borderId="12" xfId="0" quotePrefix="1" applyNumberFormat="1" applyFont="1" applyFill="1" applyBorder="1" applyAlignment="1" applyProtection="1"/>
    <xf numFmtId="0" fontId="8" fillId="3" borderId="12" xfId="0" quotePrefix="1" applyNumberFormat="1" applyFont="1" applyFill="1" applyBorder="1" applyAlignment="1" applyProtection="1"/>
    <xf numFmtId="0" fontId="8" fillId="3" borderId="13" xfId="0" quotePrefix="1" applyNumberFormat="1" applyFont="1" applyFill="1" applyBorder="1" applyAlignment="1" applyProtection="1"/>
    <xf numFmtId="2" fontId="8" fillId="3" borderId="12" xfId="0" quotePrefix="1" applyNumberFormat="1" applyFont="1" applyFill="1" applyBorder="1" applyAlignment="1" applyProtection="1"/>
    <xf numFmtId="0" fontId="8" fillId="4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</cellXfs>
  <cellStyles count="2">
    <cellStyle name="Millares 2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RTHA\bloque%20de%20aulas%20-%20TOROBAJO\MARTHA\2013\bloque%20sur\DESPIECE%20ALUMINIO%20BLOQUE%20SU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VISION 10MM"/>
      <sheetName val="DIVISION ALUMINIO"/>
      <sheetName val="PUERTA VIDRIO TEMPLADO"/>
      <sheetName val="PERSIANA"/>
      <sheetName val="VENTANA ALUMINIO"/>
      <sheetName val="PUERTA AL"/>
      <sheetName val="RESUMEN MAT"/>
    </sheetNames>
    <sheetDataSet>
      <sheetData sheetId="0">
        <row r="7">
          <cell r="AC7">
            <v>3</v>
          </cell>
        </row>
      </sheetData>
      <sheetData sheetId="1">
        <row r="7">
          <cell r="AC7">
            <v>16</v>
          </cell>
        </row>
      </sheetData>
      <sheetData sheetId="2">
        <row r="7">
          <cell r="AC7">
            <v>5</v>
          </cell>
        </row>
      </sheetData>
      <sheetData sheetId="3">
        <row r="16">
          <cell r="AG16">
            <v>0</v>
          </cell>
        </row>
      </sheetData>
      <sheetData sheetId="4">
        <row r="7">
          <cell r="AF7">
            <v>42.300000000000004</v>
          </cell>
        </row>
      </sheetData>
      <sheetData sheetId="5">
        <row r="7">
          <cell r="AC7">
            <v>39.65</v>
          </cell>
        </row>
      </sheetData>
      <sheetData sheetId="6">
        <row r="29">
          <cell r="E29">
            <v>30047580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B2:O106"/>
  <sheetViews>
    <sheetView tabSelected="1" zoomScaleSheetLayoutView="85" workbookViewId="0">
      <selection activeCell="Q13" sqref="Q13"/>
    </sheetView>
  </sheetViews>
  <sheetFormatPr baseColWidth="10" defaultColWidth="9.140625" defaultRowHeight="12.75" customHeight="1"/>
  <cols>
    <col min="1" max="1" width="2.5703125" style="1" customWidth="1"/>
    <col min="2" max="2" width="9.28515625" style="1" hidden="1" customWidth="1"/>
    <col min="3" max="3" width="6.42578125" style="1" hidden="1" customWidth="1"/>
    <col min="4" max="4" width="49.28515625" style="1" customWidth="1"/>
    <col min="5" max="5" width="9.28515625" style="1" customWidth="1"/>
    <col min="6" max="7" width="0" style="1" hidden="1" bestFit="1" customWidth="1"/>
    <col min="8" max="8" width="12.85546875" style="1" customWidth="1"/>
    <col min="9" max="10" width="0" style="1" hidden="1" bestFit="1" customWidth="1"/>
    <col min="11" max="11" width="12.140625" style="1" customWidth="1"/>
    <col min="12" max="12" width="14.42578125" style="1" customWidth="1"/>
    <col min="13" max="13" width="10" style="1" customWidth="1"/>
    <col min="14" max="14" width="0" style="1" hidden="1" bestFit="1" customWidth="1"/>
    <col min="15" max="15" width="11.28515625" style="1" customWidth="1"/>
    <col min="16" max="16384" width="9.140625" style="1"/>
  </cols>
  <sheetData>
    <row r="2" spans="2:15" ht="12.75" customHeight="1">
      <c r="C2" s="60" t="s">
        <v>0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2:15" ht="16.5" customHeight="1">
      <c r="C3" s="61" t="s">
        <v>1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2:15" ht="16.5" customHeight="1">
      <c r="C4" s="62" t="s">
        <v>2</v>
      </c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</row>
    <row r="5" spans="2:15" ht="16.5" customHeight="1">
      <c r="C5" s="62" t="s">
        <v>3</v>
      </c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</row>
    <row r="7" spans="2:15" ht="12.75" customHeight="1" thickBot="1">
      <c r="B7" s="2" t="s">
        <v>4</v>
      </c>
      <c r="C7" s="3" t="s">
        <v>4</v>
      </c>
      <c r="D7" s="4" t="s">
        <v>5</v>
      </c>
      <c r="E7" s="5" t="s">
        <v>6</v>
      </c>
      <c r="F7" s="6"/>
      <c r="G7" s="6"/>
      <c r="H7" s="7" t="s">
        <v>7</v>
      </c>
      <c r="I7" s="6"/>
      <c r="J7" s="6"/>
      <c r="K7" s="5" t="s">
        <v>8</v>
      </c>
      <c r="L7" s="5" t="s">
        <v>9</v>
      </c>
      <c r="M7" s="5" t="s">
        <v>10</v>
      </c>
      <c r="N7" s="5"/>
      <c r="O7" s="5" t="s">
        <v>11</v>
      </c>
    </row>
    <row r="8" spans="2:15" ht="34.5" customHeight="1" thickBot="1">
      <c r="B8" s="8" t="s">
        <v>12</v>
      </c>
      <c r="C8" s="9" t="s">
        <v>4</v>
      </c>
      <c r="D8" s="10" t="s">
        <v>13</v>
      </c>
      <c r="E8" s="11" t="s">
        <v>14</v>
      </c>
      <c r="F8" s="12"/>
      <c r="G8" s="12"/>
      <c r="H8" s="13">
        <v>155</v>
      </c>
      <c r="I8" s="12"/>
      <c r="J8" s="12"/>
      <c r="K8" s="14"/>
      <c r="L8" s="15">
        <f>H8*K8</f>
        <v>0</v>
      </c>
      <c r="M8" s="14" t="s">
        <v>5</v>
      </c>
      <c r="N8" s="14"/>
      <c r="O8" s="14"/>
    </row>
    <row r="9" spans="2:15" ht="12.75" customHeight="1">
      <c r="B9" s="16"/>
      <c r="C9" s="16"/>
      <c r="D9" s="17" t="s">
        <v>5</v>
      </c>
      <c r="E9" s="17" t="s">
        <v>5</v>
      </c>
      <c r="H9" s="18" t="s">
        <v>5</v>
      </c>
      <c r="K9" s="17"/>
      <c r="L9" s="19">
        <f>SUM(L8:L8)</f>
        <v>0</v>
      </c>
      <c r="M9" s="17" t="s">
        <v>5</v>
      </c>
      <c r="N9" s="17"/>
      <c r="O9" s="17"/>
    </row>
    <row r="10" spans="2:15" ht="12.75" customHeight="1">
      <c r="B10" s="16"/>
      <c r="C10" s="16"/>
      <c r="D10" s="17" t="s">
        <v>5</v>
      </c>
      <c r="E10" s="17" t="s">
        <v>5</v>
      </c>
      <c r="H10" s="18" t="s">
        <v>5</v>
      </c>
      <c r="K10" s="17"/>
      <c r="L10" s="17"/>
      <c r="M10" s="17" t="s">
        <v>5</v>
      </c>
      <c r="N10" s="17"/>
      <c r="O10" s="17"/>
    </row>
    <row r="11" spans="2:15" ht="12.75" customHeight="1">
      <c r="B11" s="16"/>
      <c r="C11" s="16"/>
      <c r="D11" s="17" t="s">
        <v>5</v>
      </c>
      <c r="E11" s="17" t="s">
        <v>5</v>
      </c>
      <c r="H11" s="18" t="s">
        <v>5</v>
      </c>
      <c r="K11" s="17"/>
      <c r="L11" s="17"/>
      <c r="M11" s="17" t="s">
        <v>5</v>
      </c>
      <c r="N11" s="17"/>
      <c r="O11" s="17"/>
    </row>
    <row r="12" spans="2:15" ht="12.75" customHeight="1">
      <c r="B12" s="16"/>
      <c r="C12" s="16"/>
      <c r="D12" s="17" t="s">
        <v>5</v>
      </c>
      <c r="E12" s="17" t="s">
        <v>5</v>
      </c>
      <c r="H12" s="18" t="s">
        <v>5</v>
      </c>
      <c r="K12" s="17"/>
      <c r="L12" s="17"/>
      <c r="M12" s="17" t="s">
        <v>5</v>
      </c>
      <c r="N12" s="17"/>
      <c r="O12" s="17"/>
    </row>
    <row r="13" spans="2:15" ht="12.75" customHeight="1" thickBot="1">
      <c r="B13" s="2" t="s">
        <v>15</v>
      </c>
      <c r="C13" s="3" t="s">
        <v>15</v>
      </c>
      <c r="D13" s="4" t="s">
        <v>5</v>
      </c>
      <c r="E13" s="5" t="s">
        <v>6</v>
      </c>
      <c r="F13" s="6"/>
      <c r="G13" s="6"/>
      <c r="H13" s="7" t="s">
        <v>7</v>
      </c>
      <c r="I13" s="6"/>
      <c r="J13" s="6"/>
      <c r="K13" s="5" t="s">
        <v>8</v>
      </c>
      <c r="L13" s="5" t="s">
        <v>16</v>
      </c>
      <c r="M13" s="5" t="s">
        <v>5</v>
      </c>
      <c r="N13" s="5"/>
      <c r="O13" s="5"/>
    </row>
    <row r="14" spans="2:15" ht="24" customHeight="1">
      <c r="B14" s="20" t="s">
        <v>17</v>
      </c>
      <c r="C14" s="21" t="s">
        <v>15</v>
      </c>
      <c r="D14" s="22" t="s">
        <v>18</v>
      </c>
      <c r="E14" s="23" t="s">
        <v>19</v>
      </c>
      <c r="F14" s="24"/>
      <c r="G14" s="24"/>
      <c r="H14" s="25">
        <v>42</v>
      </c>
      <c r="I14" s="24"/>
      <c r="J14" s="24"/>
      <c r="K14" s="26"/>
      <c r="L14" s="27">
        <f t="shared" ref="L14:L19" si="0">H14*K14</f>
        <v>0</v>
      </c>
      <c r="M14" s="26" t="s">
        <v>5</v>
      </c>
      <c r="N14" s="26"/>
      <c r="O14" s="26"/>
    </row>
    <row r="15" spans="2:15" ht="28.5" customHeight="1">
      <c r="B15" s="28" t="s">
        <v>20</v>
      </c>
      <c r="C15" s="29" t="s">
        <v>15</v>
      </c>
      <c r="D15" s="30" t="s">
        <v>21</v>
      </c>
      <c r="E15" s="31" t="s">
        <v>22</v>
      </c>
      <c r="F15" s="32"/>
      <c r="G15" s="32"/>
      <c r="H15" s="33">
        <f>67*40</f>
        <v>2680</v>
      </c>
      <c r="I15" s="32"/>
      <c r="J15" s="32"/>
      <c r="K15" s="34"/>
      <c r="L15" s="35">
        <f t="shared" si="0"/>
        <v>0</v>
      </c>
      <c r="M15" s="34" t="s">
        <v>5</v>
      </c>
      <c r="N15" s="34"/>
      <c r="O15" s="34"/>
    </row>
    <row r="16" spans="2:15" ht="24" customHeight="1">
      <c r="B16" s="28" t="s">
        <v>23</v>
      </c>
      <c r="C16" s="29" t="s">
        <v>15</v>
      </c>
      <c r="D16" s="30" t="s">
        <v>24</v>
      </c>
      <c r="E16" s="31" t="s">
        <v>22</v>
      </c>
      <c r="F16" s="32"/>
      <c r="G16" s="32"/>
      <c r="H16" s="33">
        <v>94</v>
      </c>
      <c r="I16" s="32"/>
      <c r="J16" s="32"/>
      <c r="K16" s="34"/>
      <c r="L16" s="35">
        <f t="shared" si="0"/>
        <v>0</v>
      </c>
      <c r="M16" s="34" t="s">
        <v>5</v>
      </c>
      <c r="N16" s="34"/>
      <c r="O16" s="34"/>
    </row>
    <row r="17" spans="2:15" ht="24" customHeight="1">
      <c r="B17" s="28" t="s">
        <v>25</v>
      </c>
      <c r="C17" s="29" t="s">
        <v>15</v>
      </c>
      <c r="D17" s="30" t="s">
        <v>26</v>
      </c>
      <c r="E17" s="31" t="s">
        <v>27</v>
      </c>
      <c r="F17" s="32"/>
      <c r="G17" s="32"/>
      <c r="H17" s="33">
        <v>4</v>
      </c>
      <c r="I17" s="32"/>
      <c r="J17" s="32"/>
      <c r="K17" s="34"/>
      <c r="L17" s="35">
        <f t="shared" si="0"/>
        <v>0</v>
      </c>
      <c r="M17" s="34" t="s">
        <v>5</v>
      </c>
      <c r="N17" s="34"/>
      <c r="O17" s="34"/>
    </row>
    <row r="18" spans="2:15" ht="24" customHeight="1">
      <c r="B18" s="28" t="s">
        <v>28</v>
      </c>
      <c r="C18" s="29" t="s">
        <v>15</v>
      </c>
      <c r="D18" s="30" t="s">
        <v>29</v>
      </c>
      <c r="E18" s="31" t="s">
        <v>22</v>
      </c>
      <c r="F18" s="32"/>
      <c r="G18" s="32"/>
      <c r="H18" s="33">
        <v>75</v>
      </c>
      <c r="I18" s="32"/>
      <c r="J18" s="32"/>
      <c r="K18" s="34"/>
      <c r="L18" s="35">
        <f t="shared" si="0"/>
        <v>0</v>
      </c>
      <c r="M18" s="34" t="s">
        <v>5</v>
      </c>
      <c r="N18" s="34"/>
      <c r="O18" s="34"/>
    </row>
    <row r="19" spans="2:15" ht="24" customHeight="1" thickBot="1">
      <c r="B19" s="36" t="s">
        <v>30</v>
      </c>
      <c r="C19" s="37" t="s">
        <v>15</v>
      </c>
      <c r="D19" s="38" t="s">
        <v>31</v>
      </c>
      <c r="E19" s="39" t="s">
        <v>27</v>
      </c>
      <c r="F19" s="40"/>
      <c r="G19" s="40"/>
      <c r="H19" s="41">
        <v>10</v>
      </c>
      <c r="I19" s="40"/>
      <c r="J19" s="40"/>
      <c r="K19" s="42"/>
      <c r="L19" s="43">
        <f t="shared" si="0"/>
        <v>0</v>
      </c>
      <c r="M19" s="42" t="s">
        <v>5</v>
      </c>
      <c r="N19" s="42"/>
      <c r="O19" s="42"/>
    </row>
    <row r="20" spans="2:15" ht="12.75" customHeight="1">
      <c r="B20" s="16"/>
      <c r="C20" s="16"/>
      <c r="D20" s="17" t="s">
        <v>5</v>
      </c>
      <c r="E20" s="17" t="s">
        <v>5</v>
      </c>
      <c r="H20" s="17" t="s">
        <v>5</v>
      </c>
      <c r="K20" s="17"/>
      <c r="L20" s="19">
        <f>SUM(L14:L19)</f>
        <v>0</v>
      </c>
      <c r="M20" s="17" t="s">
        <v>5</v>
      </c>
      <c r="N20" s="17"/>
      <c r="O20" s="17"/>
    </row>
    <row r="21" spans="2:15" ht="12.75" customHeight="1">
      <c r="B21" s="16"/>
      <c r="C21" s="16"/>
      <c r="D21" s="17" t="s">
        <v>5</v>
      </c>
      <c r="E21" s="17" t="s">
        <v>5</v>
      </c>
      <c r="H21" s="17" t="s">
        <v>5</v>
      </c>
      <c r="K21" s="17"/>
      <c r="L21" s="17"/>
      <c r="M21" s="17" t="s">
        <v>5</v>
      </c>
      <c r="N21" s="17"/>
      <c r="O21" s="17"/>
    </row>
    <row r="22" spans="2:15" ht="12.75" customHeight="1">
      <c r="B22" s="16"/>
      <c r="C22" s="16"/>
      <c r="D22" s="17" t="s">
        <v>5</v>
      </c>
      <c r="E22" s="17" t="s">
        <v>5</v>
      </c>
      <c r="H22" s="18" t="s">
        <v>5</v>
      </c>
      <c r="K22" s="17"/>
      <c r="L22" s="17"/>
      <c r="M22" s="17" t="s">
        <v>5</v>
      </c>
      <c r="N22" s="17"/>
      <c r="O22" s="17"/>
    </row>
    <row r="23" spans="2:15" ht="12.75" customHeight="1" thickBot="1">
      <c r="B23" s="2" t="s">
        <v>32</v>
      </c>
      <c r="C23" s="3" t="s">
        <v>32</v>
      </c>
      <c r="D23" s="4" t="s">
        <v>5</v>
      </c>
      <c r="E23" s="5" t="s">
        <v>6</v>
      </c>
      <c r="F23" s="6"/>
      <c r="G23" s="6"/>
      <c r="H23" s="5" t="s">
        <v>7</v>
      </c>
      <c r="I23" s="6"/>
      <c r="J23" s="6"/>
      <c r="K23" s="5" t="s">
        <v>8</v>
      </c>
      <c r="L23" s="5" t="s">
        <v>16</v>
      </c>
      <c r="M23" s="5" t="s">
        <v>5</v>
      </c>
      <c r="N23" s="5"/>
      <c r="O23" s="5"/>
    </row>
    <row r="24" spans="2:15" ht="12.75" customHeight="1">
      <c r="B24" s="20" t="s">
        <v>33</v>
      </c>
      <c r="C24" s="21" t="s">
        <v>32</v>
      </c>
      <c r="D24" s="26" t="s">
        <v>34</v>
      </c>
      <c r="E24" s="23" t="s">
        <v>22</v>
      </c>
      <c r="F24" s="24"/>
      <c r="G24" s="24"/>
      <c r="H24" s="25">
        <f>6*40</f>
        <v>240</v>
      </c>
      <c r="I24" s="24"/>
      <c r="J24" s="24"/>
      <c r="K24" s="26"/>
      <c r="L24" s="27">
        <f>H24*K24</f>
        <v>0</v>
      </c>
      <c r="M24" s="26" t="s">
        <v>5</v>
      </c>
      <c r="N24" s="26"/>
      <c r="O24" s="26"/>
    </row>
    <row r="25" spans="2:15" ht="12.75" customHeight="1">
      <c r="B25" s="28" t="s">
        <v>35</v>
      </c>
      <c r="C25" s="29" t="s">
        <v>32</v>
      </c>
      <c r="D25" s="34" t="s">
        <v>36</v>
      </c>
      <c r="E25" s="31" t="s">
        <v>37</v>
      </c>
      <c r="F25" s="32"/>
      <c r="G25" s="32"/>
      <c r="H25" s="33">
        <f>250*50</f>
        <v>12500</v>
      </c>
      <c r="I25" s="32"/>
      <c r="J25" s="32"/>
      <c r="K25" s="34"/>
      <c r="L25" s="35">
        <f>H25*K25</f>
        <v>0</v>
      </c>
      <c r="M25" s="34" t="s">
        <v>5</v>
      </c>
      <c r="N25" s="34"/>
      <c r="O25" s="34"/>
    </row>
    <row r="26" spans="2:15" ht="12.75" customHeight="1">
      <c r="B26" s="16"/>
      <c r="C26" s="16"/>
      <c r="D26" s="17" t="s">
        <v>5</v>
      </c>
      <c r="E26" s="17" t="s">
        <v>5</v>
      </c>
      <c r="H26" s="17" t="s">
        <v>5</v>
      </c>
      <c r="K26" s="17"/>
      <c r="L26" s="19">
        <f>SUM(L24:L25)</f>
        <v>0</v>
      </c>
      <c r="M26" s="17" t="s">
        <v>5</v>
      </c>
      <c r="N26" s="17"/>
      <c r="O26" s="17"/>
    </row>
    <row r="27" spans="2:15" ht="12.75" customHeight="1">
      <c r="B27" s="16"/>
      <c r="C27" s="16"/>
      <c r="D27" s="17" t="s">
        <v>5</v>
      </c>
      <c r="E27" s="17" t="s">
        <v>5</v>
      </c>
      <c r="H27" s="17" t="s">
        <v>5</v>
      </c>
      <c r="K27" s="17"/>
      <c r="L27" s="17"/>
      <c r="M27" s="17" t="s">
        <v>5</v>
      </c>
      <c r="N27" s="17"/>
      <c r="O27" s="17"/>
    </row>
    <row r="28" spans="2:15" ht="12.75" customHeight="1" thickBot="1">
      <c r="B28" s="2" t="s">
        <v>38</v>
      </c>
      <c r="C28" s="3" t="s">
        <v>38</v>
      </c>
      <c r="D28" s="4" t="s">
        <v>5</v>
      </c>
      <c r="E28" s="5" t="s">
        <v>6</v>
      </c>
      <c r="F28" s="6"/>
      <c r="G28" s="6"/>
      <c r="H28" s="7" t="s">
        <v>7</v>
      </c>
      <c r="I28" s="6"/>
      <c r="J28" s="6"/>
      <c r="K28" s="5" t="s">
        <v>8</v>
      </c>
      <c r="L28" s="5" t="s">
        <v>16</v>
      </c>
      <c r="M28" s="5" t="s">
        <v>5</v>
      </c>
      <c r="N28" s="5"/>
      <c r="O28" s="5"/>
    </row>
    <row r="29" spans="2:15" ht="20.25" customHeight="1" thickBot="1">
      <c r="B29" s="8" t="s">
        <v>39</v>
      </c>
      <c r="C29" s="9" t="s">
        <v>38</v>
      </c>
      <c r="D29" s="14" t="s">
        <v>40</v>
      </c>
      <c r="E29" s="11" t="s">
        <v>14</v>
      </c>
      <c r="F29" s="12"/>
      <c r="G29" s="12"/>
      <c r="H29" s="13">
        <v>6</v>
      </c>
      <c r="I29" s="12"/>
      <c r="J29" s="12"/>
      <c r="K29" s="14"/>
      <c r="L29" s="15">
        <f>H29*K29</f>
        <v>0</v>
      </c>
      <c r="M29" s="14" t="s">
        <v>5</v>
      </c>
      <c r="N29" s="14"/>
      <c r="O29" s="14"/>
    </row>
    <row r="30" spans="2:15" ht="12.75" customHeight="1">
      <c r="B30" s="16"/>
      <c r="C30" s="16"/>
      <c r="D30" s="17" t="s">
        <v>5</v>
      </c>
      <c r="E30" s="17" t="s">
        <v>5</v>
      </c>
      <c r="H30" s="18" t="s">
        <v>5</v>
      </c>
      <c r="K30" s="17"/>
      <c r="L30" s="19">
        <f>SUM(L29:L29)</f>
        <v>0</v>
      </c>
      <c r="M30" s="17" t="s">
        <v>5</v>
      </c>
      <c r="N30" s="17"/>
      <c r="O30" s="17"/>
    </row>
    <row r="31" spans="2:15" ht="12.75" customHeight="1">
      <c r="B31" s="16"/>
      <c r="C31" s="16"/>
      <c r="D31" s="17" t="s">
        <v>5</v>
      </c>
      <c r="E31" s="17" t="s">
        <v>5</v>
      </c>
      <c r="H31" s="18" t="s">
        <v>5</v>
      </c>
      <c r="K31" s="17"/>
      <c r="L31" s="17"/>
      <c r="M31" s="17" t="s">
        <v>5</v>
      </c>
      <c r="N31" s="17"/>
      <c r="O31" s="17"/>
    </row>
    <row r="32" spans="2:15" ht="12.75" customHeight="1">
      <c r="B32" s="16"/>
      <c r="C32" s="16"/>
      <c r="D32" s="17" t="s">
        <v>5</v>
      </c>
      <c r="E32" s="17" t="s">
        <v>5</v>
      </c>
      <c r="H32" s="18" t="s">
        <v>5</v>
      </c>
      <c r="K32" s="17"/>
      <c r="L32" s="17"/>
      <c r="M32" s="17" t="s">
        <v>5</v>
      </c>
      <c r="N32" s="17"/>
      <c r="O32" s="17"/>
    </row>
    <row r="33" spans="2:15" ht="12.75" customHeight="1" thickBot="1">
      <c r="B33" s="2" t="s">
        <v>41</v>
      </c>
      <c r="C33" s="3" t="s">
        <v>41</v>
      </c>
      <c r="D33" s="4" t="s">
        <v>5</v>
      </c>
      <c r="E33" s="5" t="s">
        <v>6</v>
      </c>
      <c r="F33" s="6"/>
      <c r="G33" s="6"/>
      <c r="H33" s="7" t="s">
        <v>7</v>
      </c>
      <c r="I33" s="6"/>
      <c r="J33" s="6"/>
      <c r="K33" s="5" t="s">
        <v>8</v>
      </c>
      <c r="L33" s="5" t="s">
        <v>16</v>
      </c>
      <c r="M33" s="5" t="s">
        <v>5</v>
      </c>
      <c r="N33" s="5"/>
      <c r="O33" s="5"/>
    </row>
    <row r="34" spans="2:15" ht="12.75" customHeight="1">
      <c r="B34" s="44" t="s">
        <v>42</v>
      </c>
      <c r="C34" s="45" t="s">
        <v>41</v>
      </c>
      <c r="D34" s="46" t="s">
        <v>43</v>
      </c>
      <c r="E34" s="47" t="s">
        <v>27</v>
      </c>
      <c r="F34" s="24"/>
      <c r="G34" s="24"/>
      <c r="H34" s="48">
        <v>22</v>
      </c>
      <c r="I34" s="24"/>
      <c r="J34" s="24"/>
      <c r="K34" s="46"/>
      <c r="L34" s="27">
        <f t="shared" ref="L34:L45" si="1">H34*K34</f>
        <v>0</v>
      </c>
      <c r="M34" s="46" t="s">
        <v>5</v>
      </c>
      <c r="N34" s="46"/>
      <c r="O34" s="46"/>
    </row>
    <row r="35" spans="2:15" ht="12.75" customHeight="1">
      <c r="B35" s="28" t="s">
        <v>44</v>
      </c>
      <c r="C35" s="29" t="s">
        <v>41</v>
      </c>
      <c r="D35" s="34" t="s">
        <v>45</v>
      </c>
      <c r="E35" s="31" t="s">
        <v>46</v>
      </c>
      <c r="F35" s="32"/>
      <c r="G35" s="32"/>
      <c r="H35" s="33">
        <v>24</v>
      </c>
      <c r="I35" s="32"/>
      <c r="J35" s="32"/>
      <c r="K35" s="34"/>
      <c r="L35" s="35">
        <f t="shared" si="1"/>
        <v>0</v>
      </c>
      <c r="M35" s="34" t="s">
        <v>5</v>
      </c>
      <c r="N35" s="34"/>
      <c r="O35" s="34"/>
    </row>
    <row r="36" spans="2:15" ht="12.75" customHeight="1">
      <c r="B36" s="28" t="s">
        <v>47</v>
      </c>
      <c r="C36" s="29" t="s">
        <v>41</v>
      </c>
      <c r="D36" s="34" t="s">
        <v>48</v>
      </c>
      <c r="E36" s="31" t="s">
        <v>27</v>
      </c>
      <c r="F36" s="32"/>
      <c r="G36" s="32"/>
      <c r="H36" s="33">
        <v>30</v>
      </c>
      <c r="I36" s="32"/>
      <c r="J36" s="32"/>
      <c r="K36" s="34"/>
      <c r="L36" s="35">
        <f t="shared" si="1"/>
        <v>0</v>
      </c>
      <c r="M36" s="34" t="s">
        <v>5</v>
      </c>
      <c r="N36" s="34"/>
      <c r="O36" s="34"/>
    </row>
    <row r="37" spans="2:15" ht="12.75" customHeight="1">
      <c r="B37" s="28" t="s">
        <v>49</v>
      </c>
      <c r="C37" s="29" t="s">
        <v>41</v>
      </c>
      <c r="D37" s="34" t="s">
        <v>50</v>
      </c>
      <c r="E37" s="31" t="s">
        <v>27</v>
      </c>
      <c r="F37" s="32"/>
      <c r="G37" s="32"/>
      <c r="H37" s="33">
        <v>2</v>
      </c>
      <c r="I37" s="32"/>
      <c r="J37" s="32"/>
      <c r="K37" s="34"/>
      <c r="L37" s="35">
        <f t="shared" si="1"/>
        <v>0</v>
      </c>
      <c r="M37" s="34" t="s">
        <v>5</v>
      </c>
      <c r="N37" s="34"/>
      <c r="O37" s="34"/>
    </row>
    <row r="38" spans="2:15" ht="12.75" customHeight="1">
      <c r="B38" s="28" t="s">
        <v>51</v>
      </c>
      <c r="C38" s="29" t="s">
        <v>41</v>
      </c>
      <c r="D38" s="34" t="s">
        <v>52</v>
      </c>
      <c r="E38" s="31" t="s">
        <v>53</v>
      </c>
      <c r="F38" s="32"/>
      <c r="G38" s="32"/>
      <c r="H38" s="33">
        <f>27-H40-H39</f>
        <v>15</v>
      </c>
      <c r="I38" s="32"/>
      <c r="J38" s="32"/>
      <c r="K38" s="34"/>
      <c r="L38" s="35">
        <f t="shared" si="1"/>
        <v>0</v>
      </c>
      <c r="M38" s="34" t="s">
        <v>5</v>
      </c>
      <c r="N38" s="34"/>
      <c r="O38" s="34"/>
    </row>
    <row r="39" spans="2:15" ht="12.75" customHeight="1">
      <c r="B39" s="28" t="s">
        <v>51</v>
      </c>
      <c r="C39" s="29" t="s">
        <v>41</v>
      </c>
      <c r="D39" s="34" t="s">
        <v>54</v>
      </c>
      <c r="E39" s="31" t="s">
        <v>53</v>
      </c>
      <c r="F39" s="32"/>
      <c r="G39" s="32"/>
      <c r="H39" s="33">
        <v>6</v>
      </c>
      <c r="I39" s="32"/>
      <c r="J39" s="32"/>
      <c r="K39" s="34"/>
      <c r="L39" s="35">
        <f t="shared" si="1"/>
        <v>0</v>
      </c>
      <c r="M39" s="34" t="s">
        <v>5</v>
      </c>
      <c r="N39" s="34"/>
      <c r="O39" s="34"/>
    </row>
    <row r="40" spans="2:15" ht="12.75" customHeight="1">
      <c r="B40" s="28" t="s">
        <v>51</v>
      </c>
      <c r="C40" s="29" t="s">
        <v>41</v>
      </c>
      <c r="D40" s="34" t="s">
        <v>55</v>
      </c>
      <c r="E40" s="31" t="s">
        <v>53</v>
      </c>
      <c r="F40" s="32"/>
      <c r="G40" s="32"/>
      <c r="H40" s="33">
        <v>6</v>
      </c>
      <c r="I40" s="32"/>
      <c r="J40" s="32"/>
      <c r="K40" s="34"/>
      <c r="L40" s="35">
        <f t="shared" si="1"/>
        <v>0</v>
      </c>
      <c r="M40" s="34" t="s">
        <v>5</v>
      </c>
      <c r="N40" s="34"/>
      <c r="O40" s="34"/>
    </row>
    <row r="41" spans="2:15" ht="12.75" customHeight="1">
      <c r="B41" s="49" t="s">
        <v>56</v>
      </c>
      <c r="C41" s="50" t="s">
        <v>41</v>
      </c>
      <c r="D41" s="51" t="s">
        <v>57</v>
      </c>
      <c r="E41" s="52" t="s">
        <v>27</v>
      </c>
      <c r="F41" s="32"/>
      <c r="G41" s="32"/>
      <c r="H41" s="53">
        <v>28</v>
      </c>
      <c r="I41" s="32"/>
      <c r="J41" s="32"/>
      <c r="K41" s="51"/>
      <c r="L41" s="35">
        <f t="shared" si="1"/>
        <v>0</v>
      </c>
      <c r="M41" s="51" t="s">
        <v>5</v>
      </c>
      <c r="N41" s="51"/>
      <c r="O41" s="51"/>
    </row>
    <row r="42" spans="2:15" ht="12.75" customHeight="1">
      <c r="B42" s="28" t="s">
        <v>58</v>
      </c>
      <c r="C42" s="29" t="s">
        <v>41</v>
      </c>
      <c r="D42" s="34" t="s">
        <v>59</v>
      </c>
      <c r="E42" s="31" t="s">
        <v>60</v>
      </c>
      <c r="F42" s="32"/>
      <c r="G42" s="32"/>
      <c r="H42" s="33">
        <v>95</v>
      </c>
      <c r="I42" s="32"/>
      <c r="J42" s="32"/>
      <c r="K42" s="34"/>
      <c r="L42" s="35">
        <f t="shared" si="1"/>
        <v>0</v>
      </c>
      <c r="M42" s="34" t="s">
        <v>5</v>
      </c>
      <c r="N42" s="34"/>
      <c r="O42" s="34"/>
    </row>
    <row r="43" spans="2:15" ht="12.75" customHeight="1">
      <c r="B43" s="28" t="s">
        <v>61</v>
      </c>
      <c r="C43" s="29" t="s">
        <v>41</v>
      </c>
      <c r="D43" s="34" t="s">
        <v>62</v>
      </c>
      <c r="E43" s="31" t="s">
        <v>27</v>
      </c>
      <c r="F43" s="32"/>
      <c r="G43" s="32"/>
      <c r="H43" s="33">
        <v>25</v>
      </c>
      <c r="I43" s="32"/>
      <c r="J43" s="32"/>
      <c r="K43" s="34"/>
      <c r="L43" s="35">
        <f t="shared" si="1"/>
        <v>0</v>
      </c>
      <c r="M43" s="34" t="s">
        <v>5</v>
      </c>
      <c r="N43" s="34"/>
      <c r="O43" s="34"/>
    </row>
    <row r="44" spans="2:15" ht="12.75" customHeight="1">
      <c r="B44" s="28" t="s">
        <v>63</v>
      </c>
      <c r="C44" s="29" t="s">
        <v>41</v>
      </c>
      <c r="D44" s="34" t="s">
        <v>64</v>
      </c>
      <c r="E44" s="31" t="s">
        <v>27</v>
      </c>
      <c r="F44" s="32"/>
      <c r="G44" s="32"/>
      <c r="H44" s="33">
        <v>30</v>
      </c>
      <c r="I44" s="32"/>
      <c r="J44" s="32"/>
      <c r="K44" s="34"/>
      <c r="L44" s="35">
        <f t="shared" si="1"/>
        <v>0</v>
      </c>
      <c r="M44" s="34" t="s">
        <v>5</v>
      </c>
      <c r="N44" s="34"/>
      <c r="O44" s="34"/>
    </row>
    <row r="45" spans="2:15" ht="12.75" customHeight="1" thickBot="1">
      <c r="B45" s="54" t="s">
        <v>65</v>
      </c>
      <c r="C45" s="55" t="s">
        <v>41</v>
      </c>
      <c r="D45" s="56" t="s">
        <v>66</v>
      </c>
      <c r="E45" s="57" t="s">
        <v>27</v>
      </c>
      <c r="F45" s="40"/>
      <c r="G45" s="40"/>
      <c r="H45" s="58">
        <v>15</v>
      </c>
      <c r="I45" s="40"/>
      <c r="J45" s="40"/>
      <c r="K45" s="56"/>
      <c r="L45" s="43">
        <f t="shared" si="1"/>
        <v>0</v>
      </c>
      <c r="M45" s="56" t="s">
        <v>5</v>
      </c>
      <c r="N45" s="56"/>
      <c r="O45" s="56"/>
    </row>
    <row r="46" spans="2:15" ht="12.75" customHeight="1">
      <c r="B46" s="16"/>
      <c r="C46" s="16"/>
      <c r="D46" s="17" t="s">
        <v>5</v>
      </c>
      <c r="E46" s="17" t="s">
        <v>5</v>
      </c>
      <c r="H46" s="17" t="s">
        <v>5</v>
      </c>
      <c r="K46" s="17"/>
      <c r="L46" s="19">
        <f>SUM(L34:L45)</f>
        <v>0</v>
      </c>
      <c r="M46" s="17" t="s">
        <v>5</v>
      </c>
      <c r="N46" s="17"/>
      <c r="O46" s="17"/>
    </row>
    <row r="47" spans="2:15" ht="12.75" customHeight="1">
      <c r="B47" s="16"/>
      <c r="C47" s="16"/>
      <c r="D47" s="17" t="s">
        <v>5</v>
      </c>
      <c r="E47" s="17" t="s">
        <v>5</v>
      </c>
      <c r="H47" s="17" t="s">
        <v>5</v>
      </c>
      <c r="K47" s="17"/>
      <c r="L47" s="17"/>
      <c r="M47" s="17" t="s">
        <v>5</v>
      </c>
      <c r="N47" s="17"/>
      <c r="O47" s="17"/>
    </row>
    <row r="48" spans="2:15" ht="12.75" customHeight="1" thickBot="1">
      <c r="B48" s="2" t="s">
        <v>67</v>
      </c>
      <c r="C48" s="3" t="s">
        <v>67</v>
      </c>
      <c r="D48" s="4" t="s">
        <v>5</v>
      </c>
      <c r="E48" s="5" t="s">
        <v>6</v>
      </c>
      <c r="F48" s="6"/>
      <c r="G48" s="6"/>
      <c r="H48" s="7" t="s">
        <v>7</v>
      </c>
      <c r="I48" s="6"/>
      <c r="J48" s="6"/>
      <c r="K48" s="5" t="s">
        <v>8</v>
      </c>
      <c r="L48" s="5" t="s">
        <v>16</v>
      </c>
      <c r="M48" s="5" t="s">
        <v>5</v>
      </c>
      <c r="N48" s="5"/>
      <c r="O48" s="5"/>
    </row>
    <row r="49" spans="2:15" ht="12.75" customHeight="1" thickBot="1">
      <c r="B49" s="8" t="s">
        <v>68</v>
      </c>
      <c r="C49" s="9" t="s">
        <v>67</v>
      </c>
      <c r="D49" s="14" t="s">
        <v>69</v>
      </c>
      <c r="E49" s="11" t="s">
        <v>27</v>
      </c>
      <c r="F49" s="12"/>
      <c r="G49" s="12"/>
      <c r="H49" s="13">
        <v>2500</v>
      </c>
      <c r="I49" s="12"/>
      <c r="J49" s="12"/>
      <c r="K49" s="14"/>
      <c r="L49" s="15">
        <f>H49*K49</f>
        <v>0</v>
      </c>
      <c r="M49" s="14" t="s">
        <v>5</v>
      </c>
      <c r="N49" s="14"/>
      <c r="O49" s="14"/>
    </row>
    <row r="50" spans="2:15" ht="12.75" customHeight="1">
      <c r="B50" s="16"/>
      <c r="C50" s="16"/>
      <c r="D50" s="17" t="s">
        <v>5</v>
      </c>
      <c r="E50" s="17" t="s">
        <v>5</v>
      </c>
      <c r="H50" s="18" t="s">
        <v>5</v>
      </c>
      <c r="K50" s="17"/>
      <c r="L50" s="19">
        <f>SUM(L49:L49)</f>
        <v>0</v>
      </c>
      <c r="M50" s="17" t="s">
        <v>5</v>
      </c>
      <c r="N50" s="17"/>
      <c r="O50" s="17"/>
    </row>
    <row r="51" spans="2:15" ht="12.75" customHeight="1">
      <c r="B51" s="16"/>
      <c r="C51" s="16"/>
      <c r="D51" s="17" t="s">
        <v>5</v>
      </c>
      <c r="E51" s="17" t="s">
        <v>5</v>
      </c>
      <c r="H51" s="18" t="s">
        <v>5</v>
      </c>
      <c r="K51" s="17"/>
      <c r="L51" s="17"/>
      <c r="M51" s="17" t="s">
        <v>5</v>
      </c>
      <c r="N51" s="17"/>
      <c r="O51" s="17"/>
    </row>
    <row r="52" spans="2:15" ht="12.75" customHeight="1">
      <c r="B52" s="2" t="s">
        <v>70</v>
      </c>
      <c r="C52" s="3" t="s">
        <v>70</v>
      </c>
      <c r="D52" s="4" t="s">
        <v>5</v>
      </c>
      <c r="E52" s="5" t="s">
        <v>6</v>
      </c>
      <c r="F52" s="6"/>
      <c r="G52" s="6"/>
      <c r="H52" s="7" t="s">
        <v>7</v>
      </c>
      <c r="I52" s="6"/>
      <c r="J52" s="6"/>
      <c r="K52" s="5" t="s">
        <v>8</v>
      </c>
      <c r="L52" s="5" t="s">
        <v>16</v>
      </c>
      <c r="M52" s="5" t="s">
        <v>5</v>
      </c>
      <c r="N52" s="5"/>
      <c r="O52" s="5"/>
    </row>
    <row r="53" spans="2:15" ht="12.75" customHeight="1">
      <c r="B53" s="28" t="s">
        <v>71</v>
      </c>
      <c r="C53" s="29" t="s">
        <v>70</v>
      </c>
      <c r="D53" s="34" t="s">
        <v>72</v>
      </c>
      <c r="E53" s="31" t="s">
        <v>73</v>
      </c>
      <c r="F53" s="32"/>
      <c r="G53" s="32"/>
      <c r="H53" s="33">
        <v>56</v>
      </c>
      <c r="I53" s="32"/>
      <c r="J53" s="32"/>
      <c r="K53" s="34"/>
      <c r="L53" s="35">
        <f>H53*K53</f>
        <v>0</v>
      </c>
      <c r="M53" s="34" t="s">
        <v>5</v>
      </c>
      <c r="N53" s="34"/>
      <c r="O53" s="34"/>
    </row>
    <row r="54" spans="2:15" ht="12.75" customHeight="1">
      <c r="B54" s="16"/>
      <c r="C54" s="16"/>
      <c r="D54" s="17" t="s">
        <v>5</v>
      </c>
      <c r="E54" s="17" t="s">
        <v>5</v>
      </c>
      <c r="H54" s="18" t="s">
        <v>5</v>
      </c>
      <c r="K54" s="17"/>
      <c r="L54" s="19">
        <f>SUM(L53:L53)</f>
        <v>0</v>
      </c>
      <c r="M54" s="17" t="s">
        <v>5</v>
      </c>
      <c r="N54" s="17"/>
      <c r="O54" s="17"/>
    </row>
    <row r="55" spans="2:15" ht="12.75" customHeight="1">
      <c r="B55" s="16"/>
      <c r="C55" s="16"/>
      <c r="D55" s="17" t="s">
        <v>5</v>
      </c>
      <c r="E55" s="17" t="s">
        <v>5</v>
      </c>
      <c r="H55" s="18" t="s">
        <v>5</v>
      </c>
      <c r="K55" s="17"/>
      <c r="L55" s="17"/>
      <c r="M55" s="17" t="s">
        <v>5</v>
      </c>
      <c r="N55" s="17"/>
      <c r="O55" s="17"/>
    </row>
    <row r="56" spans="2:15" ht="12.75" customHeight="1">
      <c r="B56" s="2" t="s">
        <v>74</v>
      </c>
      <c r="C56" s="3" t="s">
        <v>74</v>
      </c>
      <c r="D56" s="4" t="s">
        <v>5</v>
      </c>
      <c r="E56" s="5" t="s">
        <v>6</v>
      </c>
      <c r="F56" s="6"/>
      <c r="G56" s="6"/>
      <c r="H56" s="7" t="s">
        <v>7</v>
      </c>
      <c r="I56" s="6"/>
      <c r="J56" s="6"/>
      <c r="K56" s="5" t="s">
        <v>8</v>
      </c>
      <c r="L56" s="5" t="s">
        <v>16</v>
      </c>
      <c r="M56" s="5" t="s">
        <v>5</v>
      </c>
      <c r="N56" s="5"/>
      <c r="O56" s="5"/>
    </row>
    <row r="57" spans="2:15" ht="12.75" customHeight="1">
      <c r="B57" s="28" t="s">
        <v>75</v>
      </c>
      <c r="C57" s="29" t="s">
        <v>74</v>
      </c>
      <c r="D57" s="34" t="s">
        <v>76</v>
      </c>
      <c r="E57" s="31" t="s">
        <v>77</v>
      </c>
      <c r="F57" s="32"/>
      <c r="G57" s="32"/>
      <c r="H57" s="33">
        <v>25</v>
      </c>
      <c r="I57" s="32"/>
      <c r="J57" s="32"/>
      <c r="K57" s="34"/>
      <c r="L57" s="35">
        <f>H57*K57</f>
        <v>0</v>
      </c>
      <c r="M57" s="34" t="s">
        <v>5</v>
      </c>
      <c r="N57" s="34"/>
      <c r="O57" s="34"/>
    </row>
    <row r="58" spans="2:15" ht="12.75" customHeight="1">
      <c r="B58" s="28" t="s">
        <v>78</v>
      </c>
      <c r="C58" s="29" t="s">
        <v>74</v>
      </c>
      <c r="D58" s="34" t="s">
        <v>79</v>
      </c>
      <c r="E58" s="31" t="s">
        <v>77</v>
      </c>
      <c r="F58" s="32"/>
      <c r="G58" s="32"/>
      <c r="H58" s="33">
        <v>42</v>
      </c>
      <c r="I58" s="32"/>
      <c r="J58" s="32"/>
      <c r="K58" s="34"/>
      <c r="L58" s="35">
        <f>H58*K58</f>
        <v>0</v>
      </c>
      <c r="M58" s="34" t="s">
        <v>5</v>
      </c>
      <c r="N58" s="34"/>
      <c r="O58" s="34"/>
    </row>
    <row r="59" spans="2:15" ht="12.75" customHeight="1" thickBot="1">
      <c r="B59" s="36" t="s">
        <v>80</v>
      </c>
      <c r="C59" s="37" t="s">
        <v>74</v>
      </c>
      <c r="D59" s="42" t="s">
        <v>81</v>
      </c>
      <c r="E59" s="39" t="s">
        <v>82</v>
      </c>
      <c r="F59" s="40"/>
      <c r="G59" s="40"/>
      <c r="H59" s="41">
        <v>10</v>
      </c>
      <c r="I59" s="40"/>
      <c r="J59" s="40"/>
      <c r="K59" s="42"/>
      <c r="L59" s="43">
        <f>H59*K59</f>
        <v>0</v>
      </c>
      <c r="M59" s="42" t="s">
        <v>5</v>
      </c>
      <c r="N59" s="42"/>
      <c r="O59" s="42"/>
    </row>
    <row r="60" spans="2:15" ht="12.75" customHeight="1">
      <c r="B60" s="16"/>
      <c r="C60" s="16"/>
      <c r="D60" s="17" t="s">
        <v>5</v>
      </c>
      <c r="E60" s="17" t="s">
        <v>5</v>
      </c>
      <c r="H60" s="18" t="s">
        <v>5</v>
      </c>
      <c r="K60" s="17"/>
      <c r="L60" s="19">
        <f>SUM(L57:L59)</f>
        <v>0</v>
      </c>
      <c r="M60" s="17" t="s">
        <v>5</v>
      </c>
      <c r="N60" s="17"/>
      <c r="O60" s="17"/>
    </row>
    <row r="61" spans="2:15" ht="12.75" customHeight="1">
      <c r="B61" s="16"/>
      <c r="C61" s="16"/>
      <c r="D61" s="17" t="s">
        <v>5</v>
      </c>
      <c r="E61" s="17" t="s">
        <v>5</v>
      </c>
      <c r="H61" s="18" t="s">
        <v>5</v>
      </c>
      <c r="K61" s="17"/>
      <c r="L61" s="17"/>
      <c r="M61" s="17" t="s">
        <v>5</v>
      </c>
      <c r="N61" s="17"/>
      <c r="O61" s="17"/>
    </row>
    <row r="62" spans="2:15" ht="12.75" customHeight="1">
      <c r="B62" s="2" t="s">
        <v>83</v>
      </c>
      <c r="C62" s="3" t="s">
        <v>83</v>
      </c>
      <c r="D62" s="4" t="s">
        <v>5</v>
      </c>
      <c r="E62" s="5" t="s">
        <v>6</v>
      </c>
      <c r="F62" s="6"/>
      <c r="G62" s="6"/>
      <c r="H62" s="7" t="s">
        <v>7</v>
      </c>
      <c r="I62" s="6"/>
      <c r="J62" s="6"/>
      <c r="K62" s="5" t="s">
        <v>8</v>
      </c>
      <c r="L62" s="5" t="s">
        <v>16</v>
      </c>
      <c r="M62" s="5" t="s">
        <v>5</v>
      </c>
      <c r="N62" s="5"/>
      <c r="O62" s="5"/>
    </row>
    <row r="63" spans="2:15" ht="12.75" customHeight="1">
      <c r="B63" s="28" t="s">
        <v>84</v>
      </c>
      <c r="C63" s="29" t="s">
        <v>83</v>
      </c>
      <c r="D63" s="34" t="s">
        <v>85</v>
      </c>
      <c r="E63" s="31" t="s">
        <v>22</v>
      </c>
      <c r="F63" s="32"/>
      <c r="G63" s="32"/>
      <c r="H63" s="33">
        <v>4150</v>
      </c>
      <c r="I63" s="32"/>
      <c r="J63" s="32"/>
      <c r="K63" s="34"/>
      <c r="L63" s="35">
        <f>H63*K63</f>
        <v>0</v>
      </c>
      <c r="M63" s="34" t="s">
        <v>5</v>
      </c>
      <c r="N63" s="34"/>
      <c r="O63" s="34"/>
    </row>
    <row r="64" spans="2:15" ht="12.75" customHeight="1">
      <c r="B64" s="28" t="s">
        <v>86</v>
      </c>
      <c r="C64" s="29" t="s">
        <v>83</v>
      </c>
      <c r="D64" s="34" t="s">
        <v>87</v>
      </c>
      <c r="E64" s="31" t="s">
        <v>22</v>
      </c>
      <c r="F64" s="32"/>
      <c r="G64" s="32"/>
      <c r="H64" s="33">
        <v>2500</v>
      </c>
      <c r="I64" s="32"/>
      <c r="J64" s="32"/>
      <c r="K64" s="34"/>
      <c r="L64" s="35">
        <f>H64*K64</f>
        <v>0</v>
      </c>
      <c r="M64" s="34" t="s">
        <v>5</v>
      </c>
      <c r="N64" s="34"/>
      <c r="O64" s="34"/>
    </row>
    <row r="65" spans="2:15" ht="12.75" customHeight="1" thickBot="1">
      <c r="B65" s="36" t="s">
        <v>88</v>
      </c>
      <c r="C65" s="37" t="s">
        <v>83</v>
      </c>
      <c r="D65" s="42" t="s">
        <v>89</v>
      </c>
      <c r="E65" s="39" t="s">
        <v>14</v>
      </c>
      <c r="F65" s="40"/>
      <c r="G65" s="40"/>
      <c r="H65" s="41">
        <v>380</v>
      </c>
      <c r="I65" s="40"/>
      <c r="J65" s="40"/>
      <c r="K65" s="42"/>
      <c r="L65" s="43">
        <f>H65*K65</f>
        <v>0</v>
      </c>
      <c r="M65" s="42" t="s">
        <v>5</v>
      </c>
      <c r="N65" s="42"/>
      <c r="O65" s="42"/>
    </row>
    <row r="66" spans="2:15" ht="12.75" customHeight="1">
      <c r="B66" s="16"/>
      <c r="C66" s="16"/>
      <c r="D66" s="17" t="s">
        <v>5</v>
      </c>
      <c r="E66" s="17" t="s">
        <v>5</v>
      </c>
      <c r="H66" s="18" t="s">
        <v>5</v>
      </c>
      <c r="K66" s="17"/>
      <c r="L66" s="59">
        <f>SUM(L63:L65)</f>
        <v>0</v>
      </c>
      <c r="M66" s="17" t="s">
        <v>5</v>
      </c>
      <c r="N66" s="17"/>
      <c r="O66" s="17"/>
    </row>
    <row r="67" spans="2:15" ht="12.75" customHeight="1">
      <c r="B67" s="16"/>
      <c r="C67" s="16"/>
      <c r="D67" s="17" t="s">
        <v>5</v>
      </c>
      <c r="E67" s="17" t="s">
        <v>5</v>
      </c>
      <c r="H67" s="18" t="s">
        <v>5</v>
      </c>
      <c r="K67" s="17"/>
      <c r="L67" s="17"/>
      <c r="M67" s="17" t="s">
        <v>5</v>
      </c>
      <c r="N67" s="17"/>
      <c r="O67" s="17"/>
    </row>
    <row r="68" spans="2:15" ht="12.75" customHeight="1" thickBot="1">
      <c r="B68" s="2" t="s">
        <v>90</v>
      </c>
      <c r="C68" s="3" t="s">
        <v>90</v>
      </c>
      <c r="D68" s="4" t="s">
        <v>5</v>
      </c>
      <c r="E68" s="5" t="s">
        <v>6</v>
      </c>
      <c r="F68" s="6"/>
      <c r="G68" s="6"/>
      <c r="H68" s="7" t="s">
        <v>7</v>
      </c>
      <c r="I68" s="6"/>
      <c r="J68" s="6"/>
      <c r="K68" s="5" t="s">
        <v>8</v>
      </c>
      <c r="L68" s="5" t="s">
        <v>16</v>
      </c>
      <c r="M68" s="5" t="s">
        <v>5</v>
      </c>
      <c r="N68" s="5"/>
      <c r="O68" s="5"/>
    </row>
    <row r="69" spans="2:15" ht="12.75" customHeight="1">
      <c r="B69" s="44" t="s">
        <v>91</v>
      </c>
      <c r="C69" s="45" t="s">
        <v>90</v>
      </c>
      <c r="D69" s="46" t="s">
        <v>92</v>
      </c>
      <c r="E69" s="47" t="s">
        <v>53</v>
      </c>
      <c r="F69" s="24"/>
      <c r="G69" s="24"/>
      <c r="H69" s="48">
        <v>5</v>
      </c>
      <c r="I69" s="24"/>
      <c r="J69" s="24"/>
      <c r="K69" s="46"/>
      <c r="L69" s="27">
        <f t="shared" ref="L69:L77" si="2">H69*K69</f>
        <v>0</v>
      </c>
      <c r="M69" s="46" t="s">
        <v>5</v>
      </c>
      <c r="N69" s="46"/>
      <c r="O69" s="46"/>
    </row>
    <row r="70" spans="2:15" ht="12.75" customHeight="1">
      <c r="B70" s="28" t="s">
        <v>93</v>
      </c>
      <c r="C70" s="29" t="s">
        <v>90</v>
      </c>
      <c r="D70" s="34" t="s">
        <v>94</v>
      </c>
      <c r="E70" s="31" t="s">
        <v>22</v>
      </c>
      <c r="F70" s="32"/>
      <c r="G70" s="32"/>
      <c r="H70" s="33">
        <v>150</v>
      </c>
      <c r="I70" s="32"/>
      <c r="J70" s="32"/>
      <c r="K70" s="34"/>
      <c r="L70" s="35">
        <f t="shared" si="2"/>
        <v>0</v>
      </c>
      <c r="M70" s="34" t="s">
        <v>5</v>
      </c>
      <c r="N70" s="34"/>
      <c r="O70" s="34"/>
    </row>
    <row r="71" spans="2:15" ht="12.75" customHeight="1">
      <c r="B71" s="28" t="s">
        <v>95</v>
      </c>
      <c r="C71" s="29" t="s">
        <v>90</v>
      </c>
      <c r="D71" s="34" t="s">
        <v>96</v>
      </c>
      <c r="E71" s="31" t="s">
        <v>97</v>
      </c>
      <c r="F71" s="32"/>
      <c r="G71" s="32"/>
      <c r="H71" s="33">
        <v>90</v>
      </c>
      <c r="I71" s="32"/>
      <c r="J71" s="32"/>
      <c r="K71" s="34"/>
      <c r="L71" s="35">
        <f t="shared" si="2"/>
        <v>0</v>
      </c>
      <c r="M71" s="34" t="s">
        <v>5</v>
      </c>
      <c r="N71" s="34"/>
      <c r="O71" s="34"/>
    </row>
    <row r="72" spans="2:15" ht="12.75" customHeight="1">
      <c r="B72" s="28" t="s">
        <v>98</v>
      </c>
      <c r="C72" s="29" t="s">
        <v>90</v>
      </c>
      <c r="D72" s="34" t="s">
        <v>99</v>
      </c>
      <c r="E72" s="31" t="s">
        <v>97</v>
      </c>
      <c r="F72" s="32"/>
      <c r="G72" s="32"/>
      <c r="H72" s="33">
        <v>1</v>
      </c>
      <c r="I72" s="32"/>
      <c r="J72" s="32"/>
      <c r="K72" s="34"/>
      <c r="L72" s="35">
        <f t="shared" si="2"/>
        <v>0</v>
      </c>
      <c r="M72" s="34" t="s">
        <v>5</v>
      </c>
      <c r="N72" s="34"/>
      <c r="O72" s="34"/>
    </row>
    <row r="73" spans="2:15" ht="12.75" customHeight="1">
      <c r="B73" s="28" t="s">
        <v>100</v>
      </c>
      <c r="C73" s="29" t="s">
        <v>90</v>
      </c>
      <c r="D73" s="34" t="s">
        <v>101</v>
      </c>
      <c r="E73" s="31" t="s">
        <v>27</v>
      </c>
      <c r="F73" s="32"/>
      <c r="G73" s="32"/>
      <c r="H73" s="33">
        <v>25</v>
      </c>
      <c r="I73" s="32"/>
      <c r="J73" s="32"/>
      <c r="K73" s="34"/>
      <c r="L73" s="35">
        <f t="shared" si="2"/>
        <v>0</v>
      </c>
      <c r="M73" s="34" t="s">
        <v>5</v>
      </c>
      <c r="N73" s="34"/>
      <c r="O73" s="34"/>
    </row>
    <row r="74" spans="2:15" ht="12.75" customHeight="1">
      <c r="B74" s="28" t="s">
        <v>102</v>
      </c>
      <c r="C74" s="29" t="s">
        <v>90</v>
      </c>
      <c r="D74" s="34" t="s">
        <v>103</v>
      </c>
      <c r="E74" s="31" t="s">
        <v>97</v>
      </c>
      <c r="F74" s="32"/>
      <c r="G74" s="32"/>
      <c r="H74" s="33">
        <v>60</v>
      </c>
      <c r="I74" s="32"/>
      <c r="J74" s="32"/>
      <c r="K74" s="34"/>
      <c r="L74" s="35">
        <f t="shared" si="2"/>
        <v>0</v>
      </c>
      <c r="M74" s="34" t="s">
        <v>5</v>
      </c>
      <c r="N74" s="34"/>
      <c r="O74" s="34"/>
    </row>
    <row r="75" spans="2:15" ht="12.75" customHeight="1">
      <c r="B75" s="28" t="s">
        <v>104</v>
      </c>
      <c r="C75" s="29" t="s">
        <v>90</v>
      </c>
      <c r="D75" s="34" t="s">
        <v>105</v>
      </c>
      <c r="E75" s="31" t="s">
        <v>27</v>
      </c>
      <c r="F75" s="32"/>
      <c r="G75" s="32"/>
      <c r="H75" s="33">
        <v>130</v>
      </c>
      <c r="I75" s="32"/>
      <c r="J75" s="32"/>
      <c r="K75" s="34"/>
      <c r="L75" s="35">
        <f t="shared" si="2"/>
        <v>0</v>
      </c>
      <c r="M75" s="34" t="s">
        <v>5</v>
      </c>
      <c r="N75" s="34"/>
      <c r="O75" s="34"/>
    </row>
    <row r="76" spans="2:15" ht="12.75" customHeight="1">
      <c r="B76" s="28" t="s">
        <v>106</v>
      </c>
      <c r="C76" s="29" t="s">
        <v>90</v>
      </c>
      <c r="D76" s="34" t="s">
        <v>107</v>
      </c>
      <c r="E76" s="31" t="s">
        <v>97</v>
      </c>
      <c r="F76" s="32"/>
      <c r="G76" s="32"/>
      <c r="H76" s="33">
        <v>50</v>
      </c>
      <c r="I76" s="32"/>
      <c r="J76" s="32"/>
      <c r="K76" s="34"/>
      <c r="L76" s="35">
        <f t="shared" si="2"/>
        <v>0</v>
      </c>
      <c r="M76" s="34" t="s">
        <v>5</v>
      </c>
      <c r="N76" s="34"/>
      <c r="O76" s="34"/>
    </row>
    <row r="77" spans="2:15" ht="12.75" customHeight="1" thickBot="1">
      <c r="B77" s="36" t="s">
        <v>108</v>
      </c>
      <c r="C77" s="37" t="s">
        <v>90</v>
      </c>
      <c r="D77" s="42" t="s">
        <v>109</v>
      </c>
      <c r="E77" s="39" t="s">
        <v>97</v>
      </c>
      <c r="F77" s="40"/>
      <c r="G77" s="40"/>
      <c r="H77" s="41">
        <v>26</v>
      </c>
      <c r="I77" s="40"/>
      <c r="J77" s="40"/>
      <c r="K77" s="42"/>
      <c r="L77" s="43">
        <f t="shared" si="2"/>
        <v>0</v>
      </c>
      <c r="M77" s="42" t="s">
        <v>5</v>
      </c>
      <c r="N77" s="42"/>
      <c r="O77" s="42"/>
    </row>
    <row r="78" spans="2:15" ht="12.75" customHeight="1">
      <c r="B78" s="16"/>
      <c r="C78" s="16"/>
      <c r="D78" s="17" t="s">
        <v>5</v>
      </c>
      <c r="E78" s="17" t="s">
        <v>5</v>
      </c>
      <c r="H78" s="18" t="s">
        <v>5</v>
      </c>
      <c r="K78" s="17"/>
      <c r="L78" s="19">
        <f>SUM(L69:L77)</f>
        <v>0</v>
      </c>
      <c r="M78" s="17" t="s">
        <v>5</v>
      </c>
    </row>
    <row r="79" spans="2:15" ht="12.75" customHeight="1">
      <c r="B79" s="16"/>
      <c r="C79" s="16"/>
      <c r="D79" s="17" t="s">
        <v>5</v>
      </c>
      <c r="E79" s="17" t="s">
        <v>5</v>
      </c>
      <c r="H79" s="18" t="s">
        <v>5</v>
      </c>
      <c r="K79" s="17"/>
      <c r="L79" s="17"/>
      <c r="M79" s="17" t="s">
        <v>5</v>
      </c>
    </row>
    <row r="80" spans="2:15" ht="12.75" customHeight="1">
      <c r="B80" s="16"/>
      <c r="C80" s="16"/>
      <c r="D80" s="17" t="s">
        <v>5</v>
      </c>
      <c r="E80" s="17" t="s">
        <v>5</v>
      </c>
      <c r="H80" s="17" t="s">
        <v>5</v>
      </c>
      <c r="K80" s="17"/>
      <c r="L80" s="19">
        <f>SUM(L8:L79)/2</f>
        <v>0</v>
      </c>
      <c r="M80" s="17" t="s">
        <v>5</v>
      </c>
    </row>
    <row r="81" spans="2:15" ht="12.75" customHeight="1">
      <c r="B81" s="2"/>
      <c r="C81" s="3"/>
      <c r="D81" s="4" t="s">
        <v>138</v>
      </c>
      <c r="E81" s="5" t="s">
        <v>110</v>
      </c>
      <c r="F81" s="6" t="s">
        <v>111</v>
      </c>
      <c r="G81" s="6" t="s">
        <v>112</v>
      </c>
      <c r="H81" s="7" t="s">
        <v>112</v>
      </c>
      <c r="I81" s="6" t="s">
        <v>10</v>
      </c>
      <c r="J81" s="6" t="s">
        <v>11</v>
      </c>
      <c r="K81" s="5" t="s">
        <v>8</v>
      </c>
      <c r="L81" s="5" t="s">
        <v>16</v>
      </c>
      <c r="M81" s="5" t="s">
        <v>5</v>
      </c>
      <c r="N81" s="5"/>
      <c r="O81" s="5"/>
    </row>
    <row r="82" spans="2:15" ht="12.75" customHeight="1">
      <c r="B82" s="28"/>
      <c r="C82" s="29"/>
      <c r="D82" s="34" t="s">
        <v>113</v>
      </c>
      <c r="E82" s="31" t="s">
        <v>114</v>
      </c>
      <c r="F82" s="32">
        <v>41000</v>
      </c>
      <c r="G82" s="32">
        <v>25</v>
      </c>
      <c r="H82" s="33">
        <v>45</v>
      </c>
      <c r="I82" s="32"/>
      <c r="J82" s="32"/>
      <c r="K82" s="34"/>
      <c r="L82" s="35"/>
      <c r="M82" s="34"/>
      <c r="N82" s="34"/>
      <c r="O82" s="34"/>
    </row>
    <row r="83" spans="2:15" ht="12.75" customHeight="1">
      <c r="B83" s="28"/>
      <c r="C83" s="29"/>
      <c r="D83" s="34" t="s">
        <v>115</v>
      </c>
      <c r="E83" s="31" t="s">
        <v>114</v>
      </c>
      <c r="F83" s="32">
        <v>36200</v>
      </c>
      <c r="G83" s="32">
        <f>'[1]VENTANA ALUMINIO'!AI89+'[1]DIVISION ALUMINIO'!AF89</f>
        <v>0</v>
      </c>
      <c r="H83" s="33">
        <v>25</v>
      </c>
      <c r="I83" s="32"/>
      <c r="J83" s="32"/>
      <c r="K83" s="34"/>
      <c r="L83" s="35"/>
      <c r="M83" s="34"/>
      <c r="N83" s="34"/>
      <c r="O83" s="34"/>
    </row>
    <row r="84" spans="2:15" ht="12.75" customHeight="1">
      <c r="B84" s="28"/>
      <c r="C84" s="29"/>
      <c r="D84" s="34" t="s">
        <v>116</v>
      </c>
      <c r="E84" s="31" t="s">
        <v>114</v>
      </c>
      <c r="F84" s="32">
        <v>12400</v>
      </c>
      <c r="G84" s="32">
        <v>230</v>
      </c>
      <c r="H84" s="33">
        <v>25.400000000000002</v>
      </c>
      <c r="I84" s="32"/>
      <c r="J84" s="32"/>
      <c r="K84" s="34"/>
      <c r="L84" s="35"/>
      <c r="M84" s="34"/>
      <c r="N84" s="34"/>
      <c r="O84" s="34"/>
    </row>
    <row r="85" spans="2:15" ht="12.75" customHeight="1">
      <c r="B85" s="28"/>
      <c r="C85" s="29"/>
      <c r="D85" s="34" t="s">
        <v>117</v>
      </c>
      <c r="E85" s="31" t="s">
        <v>114</v>
      </c>
      <c r="F85" s="32">
        <v>380</v>
      </c>
      <c r="G85" s="32">
        <v>2600</v>
      </c>
      <c r="H85" s="33">
        <v>230</v>
      </c>
      <c r="I85" s="32"/>
      <c r="J85" s="32"/>
      <c r="K85" s="34"/>
      <c r="L85" s="35"/>
      <c r="M85" s="34"/>
      <c r="N85" s="34"/>
      <c r="O85" s="34"/>
    </row>
    <row r="86" spans="2:15" ht="12.75" customHeight="1">
      <c r="B86" s="28"/>
      <c r="C86" s="29"/>
      <c r="D86" s="34" t="s">
        <v>118</v>
      </c>
      <c r="E86" s="31" t="s">
        <v>119</v>
      </c>
      <c r="F86" s="32">
        <v>5700</v>
      </c>
      <c r="G86" s="32">
        <f>+'[1]VENTANA ALUMINIO'!AI92+'[1]DIVISION ALUMINIO'!AF94</f>
        <v>0</v>
      </c>
      <c r="H86" s="33">
        <v>2600</v>
      </c>
      <c r="I86" s="32"/>
      <c r="J86" s="32"/>
      <c r="K86" s="34"/>
      <c r="L86" s="35"/>
      <c r="M86" s="34"/>
      <c r="N86" s="34"/>
      <c r="O86" s="34"/>
    </row>
    <row r="87" spans="2:15" ht="12.75" customHeight="1">
      <c r="B87" s="28"/>
      <c r="C87" s="29"/>
      <c r="D87" s="34" t="s">
        <v>120</v>
      </c>
      <c r="E87" s="31" t="s">
        <v>121</v>
      </c>
      <c r="F87" s="32">
        <v>3800</v>
      </c>
      <c r="G87" s="32">
        <f>'[1]VENTANA ALUMINIO'!AI93+'[1]DIVISION ALUMINIO'!AF95</f>
        <v>0</v>
      </c>
      <c r="H87" s="33">
        <v>46</v>
      </c>
      <c r="I87" s="32"/>
      <c r="J87" s="32"/>
      <c r="K87" s="34"/>
      <c r="L87" s="35"/>
      <c r="M87" s="34"/>
      <c r="N87" s="34"/>
      <c r="O87" s="34"/>
    </row>
    <row r="88" spans="2:15" ht="12.75" customHeight="1">
      <c r="B88" s="28"/>
      <c r="C88" s="29"/>
      <c r="D88" s="34" t="s">
        <v>122</v>
      </c>
      <c r="E88" s="31" t="s">
        <v>121</v>
      </c>
      <c r="F88" s="32"/>
      <c r="G88" s="32"/>
      <c r="H88" s="33">
        <v>92</v>
      </c>
      <c r="I88" s="32"/>
      <c r="J88" s="32"/>
      <c r="K88" s="34"/>
      <c r="L88" s="35"/>
      <c r="M88" s="34"/>
      <c r="N88" s="34"/>
      <c r="O88" s="34"/>
    </row>
    <row r="89" spans="2:15" ht="12.75" customHeight="1">
      <c r="B89" s="28"/>
      <c r="C89" s="29"/>
      <c r="D89" s="34"/>
      <c r="E89" s="31"/>
      <c r="F89" s="32">
        <v>27800</v>
      </c>
      <c r="G89" s="32">
        <v>30</v>
      </c>
      <c r="H89" s="33"/>
      <c r="I89" s="32"/>
      <c r="J89" s="32"/>
      <c r="K89" s="34"/>
      <c r="L89" s="35"/>
      <c r="M89" s="34"/>
      <c r="N89" s="34"/>
      <c r="O89" s="34"/>
    </row>
    <row r="90" spans="2:15" ht="12.75" customHeight="1">
      <c r="B90" s="28"/>
      <c r="C90" s="29"/>
      <c r="D90" s="34" t="s">
        <v>123</v>
      </c>
      <c r="E90" s="31" t="s">
        <v>114</v>
      </c>
      <c r="F90" s="32">
        <v>18000</v>
      </c>
      <c r="G90" s="32">
        <f>+[1]PERSIANA!AI98</f>
        <v>0</v>
      </c>
      <c r="H90" s="33">
        <v>30</v>
      </c>
      <c r="I90" s="32"/>
      <c r="J90" s="32"/>
      <c r="K90" s="34"/>
      <c r="L90" s="35"/>
      <c r="M90" s="34"/>
      <c r="N90" s="34"/>
      <c r="O90" s="34"/>
    </row>
    <row r="91" spans="2:15" ht="12.75" customHeight="1">
      <c r="B91" s="28"/>
      <c r="C91" s="29"/>
      <c r="D91" s="34" t="s">
        <v>124</v>
      </c>
      <c r="E91" s="31" t="s">
        <v>114</v>
      </c>
      <c r="F91" s="32"/>
      <c r="G91" s="32"/>
      <c r="H91" s="33">
        <v>52</v>
      </c>
      <c r="I91" s="32"/>
      <c r="J91" s="32"/>
      <c r="K91" s="34"/>
      <c r="L91" s="35"/>
      <c r="M91" s="34"/>
      <c r="N91" s="34"/>
      <c r="O91" s="34"/>
    </row>
    <row r="92" spans="2:15" ht="12.75" customHeight="1">
      <c r="B92" s="28"/>
      <c r="C92" s="29"/>
      <c r="D92" s="34"/>
      <c r="E92" s="31"/>
      <c r="F92" s="32">
        <v>67500</v>
      </c>
      <c r="G92" s="32">
        <v>70</v>
      </c>
      <c r="H92" s="33"/>
      <c r="I92" s="32"/>
      <c r="J92" s="32"/>
      <c r="K92" s="34"/>
      <c r="L92" s="35"/>
      <c r="M92" s="34"/>
      <c r="N92" s="34"/>
      <c r="O92" s="34"/>
    </row>
    <row r="93" spans="2:15" ht="12.75" customHeight="1">
      <c r="B93" s="28"/>
      <c r="C93" s="29"/>
      <c r="D93" s="34" t="s">
        <v>125</v>
      </c>
      <c r="E93" s="31" t="s">
        <v>114</v>
      </c>
      <c r="F93" s="32">
        <v>390000</v>
      </c>
      <c r="G93" s="32">
        <v>9</v>
      </c>
      <c r="H93" s="33">
        <v>70</v>
      </c>
      <c r="I93" s="32"/>
      <c r="J93" s="32"/>
      <c r="K93" s="34"/>
      <c r="L93" s="35"/>
      <c r="M93" s="34"/>
      <c r="N93" s="34"/>
      <c r="O93" s="34"/>
    </row>
    <row r="94" spans="2:15" ht="12.75" customHeight="1">
      <c r="B94" s="28"/>
      <c r="C94" s="29"/>
      <c r="D94" s="34" t="s">
        <v>126</v>
      </c>
      <c r="E94" s="31" t="s">
        <v>127</v>
      </c>
      <c r="F94" s="32"/>
      <c r="G94" s="32"/>
      <c r="H94" s="33">
        <v>9</v>
      </c>
      <c r="I94" s="32"/>
      <c r="J94" s="32"/>
      <c r="K94" s="34"/>
      <c r="L94" s="35"/>
      <c r="M94" s="34"/>
      <c r="N94" s="34"/>
      <c r="O94" s="34"/>
    </row>
    <row r="95" spans="2:15" ht="12.75" customHeight="1">
      <c r="B95" s="28"/>
      <c r="C95" s="29"/>
      <c r="D95" s="34"/>
      <c r="E95" s="31"/>
      <c r="F95" s="32">
        <v>33800</v>
      </c>
      <c r="G95" s="32">
        <v>75</v>
      </c>
      <c r="H95" s="33"/>
      <c r="I95" s="32"/>
      <c r="J95" s="32"/>
      <c r="K95" s="34"/>
      <c r="L95" s="35"/>
      <c r="M95" s="34"/>
      <c r="N95" s="34"/>
      <c r="O95" s="34"/>
    </row>
    <row r="96" spans="2:15" ht="12.75" customHeight="1">
      <c r="B96" s="28"/>
      <c r="C96" s="29"/>
      <c r="D96" s="34" t="s">
        <v>128</v>
      </c>
      <c r="E96" s="31" t="s">
        <v>114</v>
      </c>
      <c r="F96" s="32">
        <v>18300</v>
      </c>
      <c r="G96" s="32">
        <v>130</v>
      </c>
      <c r="H96" s="33">
        <v>75</v>
      </c>
      <c r="I96" s="32"/>
      <c r="J96" s="32"/>
      <c r="K96" s="34"/>
      <c r="L96" s="35"/>
      <c r="M96" s="34"/>
      <c r="N96" s="34"/>
      <c r="O96" s="34"/>
    </row>
    <row r="97" spans="2:15" ht="12.75" customHeight="1">
      <c r="B97" s="28"/>
      <c r="C97" s="29"/>
      <c r="D97" s="34" t="s">
        <v>129</v>
      </c>
      <c r="E97" s="31" t="s">
        <v>114</v>
      </c>
      <c r="F97" s="32">
        <v>3300</v>
      </c>
      <c r="G97" s="32">
        <f>+'[1]PUERTA AL'!AF94</f>
        <v>0</v>
      </c>
      <c r="H97" s="33">
        <v>130</v>
      </c>
      <c r="I97" s="32"/>
      <c r="J97" s="32"/>
      <c r="K97" s="34"/>
      <c r="L97" s="35"/>
      <c r="M97" s="34"/>
      <c r="N97" s="34"/>
      <c r="O97" s="34"/>
    </row>
    <row r="98" spans="2:15" ht="12.75" customHeight="1">
      <c r="B98" s="28"/>
      <c r="C98" s="29"/>
      <c r="D98" s="34" t="s">
        <v>130</v>
      </c>
      <c r="E98" s="31" t="s">
        <v>121</v>
      </c>
      <c r="F98" s="32">
        <v>140000</v>
      </c>
      <c r="G98" s="32">
        <f>+'[1]PUERTA AL'!AF95</f>
        <v>0</v>
      </c>
      <c r="H98" s="33">
        <v>81</v>
      </c>
      <c r="I98" s="32"/>
      <c r="J98" s="32"/>
      <c r="K98" s="34"/>
      <c r="L98" s="35"/>
      <c r="M98" s="34"/>
      <c r="N98" s="34"/>
      <c r="O98" s="34"/>
    </row>
    <row r="99" spans="2:15" ht="12.75" customHeight="1">
      <c r="B99" s="28"/>
      <c r="C99" s="29"/>
      <c r="D99" s="34" t="s">
        <v>131</v>
      </c>
      <c r="E99" s="31" t="s">
        <v>121</v>
      </c>
      <c r="F99" s="32">
        <v>12000</v>
      </c>
      <c r="G99" s="32">
        <v>15</v>
      </c>
      <c r="H99" s="33">
        <v>0</v>
      </c>
      <c r="I99" s="32"/>
      <c r="J99" s="32"/>
      <c r="K99" s="34"/>
      <c r="L99" s="35"/>
      <c r="M99" s="34"/>
      <c r="N99" s="34"/>
      <c r="O99" s="34"/>
    </row>
    <row r="100" spans="2:15" ht="12.75" customHeight="1">
      <c r="B100" s="28"/>
      <c r="C100" s="29"/>
      <c r="D100" s="34" t="s">
        <v>132</v>
      </c>
      <c r="E100" s="31" t="s">
        <v>121</v>
      </c>
      <c r="F100" s="32">
        <v>4500</v>
      </c>
      <c r="G100" s="32">
        <v>60</v>
      </c>
      <c r="H100" s="33">
        <v>15</v>
      </c>
      <c r="I100" s="32"/>
      <c r="J100" s="32"/>
      <c r="K100" s="34"/>
      <c r="L100" s="35"/>
      <c r="M100" s="34"/>
      <c r="N100" s="34"/>
      <c r="O100" s="34"/>
    </row>
    <row r="101" spans="2:15" ht="12.75" customHeight="1">
      <c r="B101" s="28"/>
      <c r="C101" s="29"/>
      <c r="D101" s="34" t="s">
        <v>133</v>
      </c>
      <c r="E101" s="31" t="s">
        <v>121</v>
      </c>
      <c r="F101" s="32"/>
      <c r="G101" s="32"/>
      <c r="H101" s="33">
        <v>60</v>
      </c>
      <c r="I101" s="32"/>
      <c r="J101" s="32"/>
      <c r="K101" s="34"/>
      <c r="L101" s="35"/>
      <c r="M101" s="34"/>
      <c r="N101" s="34"/>
      <c r="O101" s="34"/>
    </row>
    <row r="102" spans="2:15" ht="12.75" customHeight="1">
      <c r="B102" s="28"/>
      <c r="C102" s="29"/>
      <c r="D102" s="34"/>
      <c r="E102" s="31"/>
      <c r="F102" s="32">
        <v>120000</v>
      </c>
      <c r="G102" s="32">
        <v>23</v>
      </c>
      <c r="H102" s="33"/>
      <c r="I102" s="32"/>
      <c r="J102" s="32"/>
      <c r="K102" s="34"/>
      <c r="L102" s="35"/>
      <c r="M102" s="34"/>
      <c r="N102" s="34"/>
      <c r="O102" s="34"/>
    </row>
    <row r="103" spans="2:15" ht="12.75" customHeight="1">
      <c r="B103" s="28"/>
      <c r="C103" s="29"/>
      <c r="D103" s="34" t="s">
        <v>134</v>
      </c>
      <c r="E103" s="31" t="s">
        <v>136</v>
      </c>
      <c r="F103" s="32">
        <f>+'[1]DIVISION ALUMINIO'!G104</f>
        <v>0</v>
      </c>
      <c r="G103" s="32">
        <v>13</v>
      </c>
      <c r="H103" s="33">
        <v>23</v>
      </c>
      <c r="I103" s="32"/>
      <c r="J103" s="32"/>
      <c r="K103" s="34"/>
      <c r="L103" s="35"/>
      <c r="M103" s="34"/>
      <c r="N103" s="34"/>
      <c r="O103" s="34"/>
    </row>
    <row r="104" spans="2:15" ht="12.75" customHeight="1">
      <c r="B104" s="28"/>
      <c r="C104" s="29"/>
      <c r="D104" s="34" t="s">
        <v>137</v>
      </c>
      <c r="E104" s="31" t="s">
        <v>136</v>
      </c>
      <c r="F104" s="32">
        <f>+'[1]DIVISION 10MM'!G101</f>
        <v>0</v>
      </c>
      <c r="G104" s="32">
        <v>3</v>
      </c>
      <c r="H104" s="33">
        <v>13</v>
      </c>
      <c r="I104" s="32"/>
      <c r="J104" s="32"/>
      <c r="K104" s="34"/>
      <c r="L104" s="35"/>
      <c r="M104" s="34"/>
      <c r="N104" s="34"/>
      <c r="O104" s="34"/>
    </row>
    <row r="105" spans="2:15" ht="12.75" customHeight="1">
      <c r="D105" s="1" t="s">
        <v>135</v>
      </c>
      <c r="E105" s="1" t="s">
        <v>136</v>
      </c>
      <c r="H105" s="1">
        <v>3</v>
      </c>
    </row>
    <row r="106" spans="2:15" ht="12.75" customHeight="1">
      <c r="B106" s="16"/>
      <c r="C106" s="16"/>
      <c r="D106" s="17"/>
      <c r="E106" s="17"/>
      <c r="H106" s="18"/>
      <c r="K106" s="17"/>
      <c r="L106" s="19"/>
      <c r="M106" s="17"/>
    </row>
  </sheetData>
  <mergeCells count="4">
    <mergeCell ref="C2:N2"/>
    <mergeCell ref="C3:N3"/>
    <mergeCell ref="C4:N4"/>
    <mergeCell ref="C5:N5"/>
  </mergeCells>
  <pageMargins left="0.75" right="0.75" top="1" bottom="1" header="0.5" footer="0.5"/>
  <pageSetup paperSize="9" scale="79" orientation="portrait" horizontalDpi="0" verticalDpi="0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MATERIALES</vt:lpstr>
      <vt:lpstr>MATERIALES!Área_de_impresión</vt:lpstr>
    </vt:vector>
  </TitlesOfParts>
  <Company>udenar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coyunturasocial</dc:creator>
  <cp:lastModifiedBy>Compras</cp:lastModifiedBy>
  <dcterms:created xsi:type="dcterms:W3CDTF">2013-05-01T02:56:03Z</dcterms:created>
  <dcterms:modified xsi:type="dcterms:W3CDTF">2013-05-01T03:34:52Z</dcterms:modified>
</cp:coreProperties>
</file>